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ormat II" sheetId="1" r:id="rId1"/>
    <sheet name="Format I" sheetId="2" r:id="rId2"/>
    <sheet name="Format-I mini" sheetId="3" r:id="rId3"/>
    <sheet name="Format II mini" sheetId="4" r:id="rId4"/>
    <sheet name="Sheet2" sheetId="5" r:id="rId5"/>
  </sheets>
  <externalReferences>
    <externalReference r:id="rId8"/>
  </externalReferences>
  <definedNames>
    <definedName name="_xlnm._FilterDatabase" localSheetId="2" hidden="1">'Format-I mini'!$D$4:$U$124</definedName>
    <definedName name="_xlnm.Print_Area" localSheetId="1">'Format I'!$A$1:$P$125</definedName>
    <definedName name="_xlnm.Print_Area" localSheetId="0">'Format II'!$A$1:$U$153</definedName>
    <definedName name="_xlnm.Print_Area" localSheetId="3">'Format II mini'!$A$1:$U$125</definedName>
    <definedName name="_xlnm.Print_Area" localSheetId="2">'Format-I mini'!$A$1:$I$123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29" authorId="0">
      <text>
        <r>
          <rPr>
            <sz val="11"/>
            <color indexed="8"/>
            <rFont val="Calibri"/>
            <family val="2"/>
          </rPr>
          <t xml:space="preserve">Dhananjay Nautiyal:
</t>
        </r>
      </text>
    </comment>
  </commentList>
</comments>
</file>

<file path=xl/sharedStrings.xml><?xml version="1.0" encoding="utf-8"?>
<sst xmlns="http://schemas.openxmlformats.org/spreadsheetml/2006/main" count="957" uniqueCount="309">
  <si>
    <t>Status report :ICDS, Uttarakhand</t>
  </si>
  <si>
    <t>MONTHLY PROJECTWISE REPORT            FORMAT-II</t>
  </si>
  <si>
    <t>Month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</si>
  <si>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</si>
  <si>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</si>
  <si>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</si>
  <si>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</si>
  <si>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</si>
  <si>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</si>
  <si>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</si>
  <si>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</si>
  <si>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</si>
  <si>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</si>
  <si>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>0-6 
years children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</si>
  <si>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</si>
  <si>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</si>
  <si>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</si>
  <si>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</si>
  <si>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</si>
  <si>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</si>
  <si>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</si>
  <si>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(0-3 yrs)</t>
  </si>
  <si>
    <t>No. of deaths (3-5yrs)</t>
  </si>
  <si>
    <t xml:space="preserve">Normal </t>
  </si>
  <si>
    <t>Grade - I</t>
  </si>
  <si>
    <t>Malnourished</t>
  </si>
  <si>
    <t>Severly
Malnourished</t>
  </si>
  <si>
    <t xml:space="preserve">Total No. of children Weighed </t>
  </si>
  <si>
    <t>Almora</t>
  </si>
  <si>
    <t>Takula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</si>
  <si>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</si>
  <si>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</si>
  <si>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</si>
  <si>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</si>
  <si>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</si>
  <si>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</si>
  <si>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</si>
  <si>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</si>
  <si>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</si>
  <si>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</si>
  <si>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</si>
  <si>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Bagheswar </t>
  </si>
  <si>
    <t>Bagheswar</t>
  </si>
  <si>
    <t>Kapkot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</si>
  <si>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</si>
  <si>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</si>
  <si>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</si>
  <si>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</si>
  <si>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</si>
  <si>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</si>
  <si>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</si>
  <si>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</si>
  <si>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</si>
  <si>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</si>
  <si>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</si>
  <si>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</si>
  <si>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</si>
  <si>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</si>
  <si>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Pati</t>
  </si>
  <si>
    <t xml:space="preserve">Dehradun </t>
  </si>
  <si>
    <t>Kalsi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</si>
  <si>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</si>
  <si>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</si>
  <si>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</si>
  <si>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</si>
  <si>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</si>
  <si>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</si>
  <si>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</si>
  <si>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</si>
  <si>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</si>
  <si>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</si>
  <si>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</si>
  <si>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</si>
  <si>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</si>
  <si>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</si>
  <si>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</si>
  <si>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</si>
  <si>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</si>
  <si>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</si>
  <si>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</si>
  <si>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</si>
  <si>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</si>
  <si>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</si>
  <si>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</si>
  <si>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</si>
  <si>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</si>
  <si>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</si>
  <si>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</si>
  <si>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</si>
  <si>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 xml:space="preserve">Pauri </t>
  </si>
  <si>
    <t xml:space="preserve">Pauri City 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</si>
  <si>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</si>
  <si>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</si>
  <si>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</si>
  <si>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</si>
  <si>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</si>
  <si>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</si>
  <si>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Ekeshwar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</si>
  <si>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</si>
  <si>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</si>
  <si>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</si>
  <si>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</si>
  <si>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</si>
  <si>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</si>
  <si>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</si>
  <si>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</si>
  <si>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</si>
  <si>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</si>
  <si>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</si>
  <si>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</si>
  <si>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Kanalichhina</t>
  </si>
  <si>
    <t>Munakot</t>
  </si>
  <si>
    <t>Didihat</t>
  </si>
  <si>
    <t>Total</t>
  </si>
  <si>
    <t>Rudharpryag</t>
  </si>
  <si>
    <t>Jakholi</t>
  </si>
  <si>
    <t>Augstyamuni</t>
  </si>
  <si>
    <t>Ukhimath</t>
  </si>
  <si>
    <t xml:space="preserve">Tehri </t>
  </si>
  <si>
    <t xml:space="preserve">Kritinagar </t>
  </si>
  <si>
    <t>Thatyure</t>
  </si>
  <si>
    <t xml:space="preserve">Jakhnidhar </t>
  </si>
  <si>
    <t>Devprayag</t>
  </si>
  <si>
    <t>Chamba</t>
  </si>
  <si>
    <t>Narendra Nagar</t>
  </si>
  <si>
    <t>Pratapnagar</t>
  </si>
  <si>
    <t>Thauldhar</t>
  </si>
  <si>
    <t>Bhilangana</t>
  </si>
  <si>
    <t>Udhamsingh  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</si>
  <si>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</si>
  <si>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</si>
  <si>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</si>
  <si>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</si>
  <si>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</si>
  <si>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</si>
  <si>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</si>
  <si>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</si>
  <si>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</si>
  <si>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</si>
  <si>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</si>
  <si>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</si>
  <si>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</si>
  <si>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</si>
  <si>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</si>
  <si>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</si>
  <si>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</si>
  <si>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</si>
  <si>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 xml:space="preserve">Status of ICDS Projects and Anganwadi Centres (AWCs) 
sanctioned under ICDS Scheme under under 1st phase of expansion during 2005-06                       </t>
  </si>
  <si>
    <t>State:</t>
  </si>
  <si>
    <t>Uttarakhand</t>
  </si>
  <si>
    <t>Format - VI - B</t>
  </si>
  <si>
    <t>S.No.</t>
  </si>
  <si>
    <t>District</t>
  </si>
  <si>
    <t>Name of the 
ICDS Project 
(R/T/U)</t>
  </si>
  <si>
    <t xml:space="preserve">No. of 
AWCs 
Reporting </t>
  </si>
  <si>
    <t>No. of AWCs 
providing SNP 
for 21+ days</t>
  </si>
  <si>
    <t>Total 
Population</t>
  </si>
  <si>
    <t>No. 
of SNP 
Beneficiaries</t>
  </si>
  <si>
    <t>No. of AWCs 
providing 
PSE for 
21+ days 
in a month</t>
  </si>
  <si>
    <t>No. of PSE
Beneficiaries</t>
  </si>
  <si>
    <t>Reported 
Live 
Births</t>
  </si>
  <si>
    <t>0 - 6
yrs</t>
  </si>
  <si>
    <t>Preg &amp; Lact. 
women</t>
  </si>
  <si>
    <t>0 - 3 
yrs</t>
  </si>
  <si>
    <t>3 - 6 
yrs</t>
  </si>
  <si>
    <t>No. of deaths 
(0-3 yrs)</t>
  </si>
  <si>
    <t>No. of deaths 
(3-5 yrs)</t>
  </si>
  <si>
    <t>Normal</t>
  </si>
  <si>
    <t>Grade 
1</t>
  </si>
  <si>
    <t>S. Malnourished</t>
  </si>
  <si>
    <t>Total No. 
of 
children 
weighed</t>
  </si>
  <si>
    <t>Haridwar</t>
  </si>
  <si>
    <t>Udhamsingh Nagar</t>
  </si>
  <si>
    <t>Status Report Sanctioned, Operational, Reporting AWCs ICDS, Uttarakhand</t>
  </si>
  <si>
    <t>MONTHLY PROJECTWISE REPORT         Format - I</t>
  </si>
  <si>
    <t>S. No.</t>
  </si>
  <si>
    <t>Sb.S. No.</t>
  </si>
  <si>
    <t xml:space="preserve">District </t>
  </si>
  <si>
    <t xml:space="preserve">Name of the project     </t>
  </si>
  <si>
    <t>Nature of Project R/T/U</t>
  </si>
  <si>
    <t>AWCs</t>
  </si>
  <si>
    <t>No. of 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</si>
  <si>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</si>
  <si>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</si>
  <si>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</si>
  <si>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</si>
  <si>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</si>
  <si>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</si>
  <si>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</si>
  <si>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R</t>
  </si>
  <si>
    <t>sumitra arya</t>
  </si>
  <si>
    <t>geeta bisht</t>
  </si>
  <si>
    <t>prakash brijwal</t>
  </si>
  <si>
    <t xml:space="preserve">Bageshwar </t>
  </si>
  <si>
    <t>nirmala ansari</t>
  </si>
  <si>
    <t xml:space="preserve">Kapkot </t>
  </si>
  <si>
    <t>Udai Pratap</t>
  </si>
  <si>
    <t>Tharali</t>
  </si>
  <si>
    <t xml:space="preserve">Narayanbagar </t>
  </si>
  <si>
    <t xml:space="preserve">Dasauli </t>
  </si>
  <si>
    <t>dev singh</t>
  </si>
  <si>
    <t>Pokhari</t>
  </si>
  <si>
    <t>Karnprayag</t>
  </si>
  <si>
    <t>Ghat</t>
  </si>
  <si>
    <t>Gairsyan</t>
  </si>
  <si>
    <t>Deval</t>
  </si>
  <si>
    <t>T</t>
  </si>
  <si>
    <t>maya bhatnagar</t>
  </si>
  <si>
    <t>usha dhasmana</t>
  </si>
  <si>
    <t>asha dhyani</t>
  </si>
  <si>
    <t>manju kanaujia (suspended)</t>
  </si>
  <si>
    <t>U</t>
  </si>
  <si>
    <t>kshama bahuguna</t>
  </si>
  <si>
    <t>Shaily Prajapati</t>
  </si>
  <si>
    <t xml:space="preserve">Laksar </t>
  </si>
  <si>
    <t>julekha</t>
  </si>
  <si>
    <t xml:space="preserve">Nainital </t>
  </si>
  <si>
    <t>kamla koranga</t>
  </si>
  <si>
    <t>champa kothari</t>
  </si>
  <si>
    <t>Garhwal</t>
  </si>
  <si>
    <t>Sandeep Kumar</t>
  </si>
  <si>
    <t>jamotri raturi</t>
  </si>
  <si>
    <t>jitender kumar</t>
  </si>
  <si>
    <t>Pauri Garhwal</t>
  </si>
  <si>
    <t>Thalishan</t>
  </si>
  <si>
    <t>chandrprabha rayapa</t>
  </si>
  <si>
    <t>bhagirathi dobhal</t>
  </si>
  <si>
    <t>Kanalichina</t>
  </si>
  <si>
    <t>indu chand</t>
  </si>
  <si>
    <t>Diidiihat</t>
  </si>
  <si>
    <t>radhika hayanki</t>
  </si>
  <si>
    <t>Rudrapryg</t>
  </si>
  <si>
    <t>Agastyamuni</t>
  </si>
  <si>
    <t>Dharmvir Singh</t>
  </si>
  <si>
    <t>Tehri Grwl</t>
  </si>
  <si>
    <t xml:space="preserve">Kirtinagar </t>
  </si>
  <si>
    <t xml:space="preserve">Thathyur </t>
  </si>
  <si>
    <t>sulekha rani</t>
  </si>
  <si>
    <t>Hindolakhal</t>
  </si>
  <si>
    <t>NarandraNager</t>
  </si>
  <si>
    <t>Bilangana</t>
  </si>
  <si>
    <t>Udhamsingh 
Nagar</t>
  </si>
  <si>
    <t>rohini garbiyal</t>
  </si>
  <si>
    <t>saroj tamta</t>
  </si>
  <si>
    <t>shanti devi</t>
  </si>
  <si>
    <t>akhilesh mishra</t>
  </si>
  <si>
    <t>Jaspur Rural</t>
  </si>
  <si>
    <t>laxmi tamta</t>
  </si>
  <si>
    <t>meena saah</t>
  </si>
  <si>
    <t>Status of ICDS Projects and Anganwadi Centres (AWCs)
sanctioned under ICDS Scheme under 1st phase of expansion during 2005-06</t>
  </si>
  <si>
    <t>Formate -VI- A</t>
  </si>
  <si>
    <t>S.
No.</t>
  </si>
  <si>
    <t>Project</t>
  </si>
  <si>
    <t>Status of No.of additional AWCs</t>
  </si>
  <si>
    <t>No.ofCDPOs/
ACDPOs</t>
  </si>
  <si>
    <t>No. of Supervisors</t>
  </si>
  <si>
    <t>No. ofAWWs</t>
  </si>
  <si>
    <t>No.of AWHs</t>
  </si>
  <si>
    <t>Sanctioned</t>
  </si>
  <si>
    <t>Operational</t>
  </si>
  <si>
    <t>Reporting</t>
  </si>
  <si>
    <t>Inposition</t>
  </si>
  <si>
    <t>Vacant</t>
  </si>
  <si>
    <t>Grand Total</t>
  </si>
  <si>
    <t>st</t>
  </si>
  <si>
    <t>sc</t>
  </si>
  <si>
    <t>urban</t>
  </si>
  <si>
    <t>tribal</t>
  </si>
  <si>
    <t>rural</t>
  </si>
  <si>
    <t>Uttarakhand State Total</t>
  </si>
  <si>
    <t>````</t>
  </si>
  <si>
    <t>q</t>
  </si>
  <si>
    <t>Uttarkashi</t>
  </si>
  <si>
    <t>Gadarpur</t>
  </si>
  <si>
    <t>US Nagar</t>
  </si>
  <si>
    <t>NarendraNager</t>
  </si>
  <si>
    <t>Tehri</t>
  </si>
  <si>
    <t>Rudraprayg</t>
  </si>
  <si>
    <t>Didihaat</t>
  </si>
  <si>
    <t>Pithoragarh</t>
  </si>
  <si>
    <t>Pabau</t>
  </si>
  <si>
    <t>Pauri</t>
  </si>
  <si>
    <t>NAINITAL</t>
  </si>
  <si>
    <t>Bahadarabad (II)</t>
  </si>
  <si>
    <t xml:space="preserve">Bahadarabad </t>
  </si>
  <si>
    <t>kalsi</t>
  </si>
  <si>
    <t>Dehradun</t>
  </si>
  <si>
    <t>Paati</t>
  </si>
  <si>
    <t>Karnaprayag</t>
  </si>
  <si>
    <t>Bageshwar</t>
  </si>
  <si>
    <t>Non Opertational 
mini AWCs</t>
  </si>
  <si>
    <t>Min</t>
  </si>
  <si>
    <t>ST</t>
  </si>
  <si>
    <t>SC</t>
  </si>
  <si>
    <t>Number of mini AWWs</t>
  </si>
  <si>
    <t>Opertational</t>
  </si>
  <si>
    <t xml:space="preserve">Santioned </t>
  </si>
  <si>
    <t>Nature</t>
  </si>
  <si>
    <t>sub 
Sl.</t>
  </si>
  <si>
    <t xml:space="preserve">Number of AW centres sanctioned, operational and reporting (at block level) 
</t>
  </si>
  <si>
    <t xml:space="preserve">Status report- Mini Anganwari Centres ICDS,  Uttarakhand </t>
  </si>
  <si>
    <t>total</t>
  </si>
  <si>
    <t>snp out of total survey</t>
  </si>
  <si>
    <t>pse</t>
  </si>
  <si>
    <t>Akeshwar</t>
  </si>
  <si>
    <t xml:space="preserve">0-6 
years </t>
  </si>
  <si>
    <t>Nature of the ICDS Project (R/T/U)</t>
  </si>
  <si>
    <t>MONTHLY PROJECTWISE REPORT            FORMAT-II [MINI]</t>
  </si>
  <si>
    <t>Status Report- Mini Anganwari Centres ICDS, Uttarakhand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</si>
</sst>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Overlock"/>
      <family val="0"/>
    </font>
    <font>
      <sz val="12"/>
      <name val="Overlock"/>
      <family val="0"/>
    </font>
    <font>
      <b/>
      <sz val="12"/>
      <name val="Overlock"/>
      <family val="0"/>
    </font>
    <font>
      <b/>
      <sz val="12"/>
      <color indexed="17"/>
      <name val="Overlock"/>
      <family val="0"/>
    </font>
    <font>
      <sz val="12"/>
      <color indexed="10"/>
      <name val="Overlock"/>
      <family val="0"/>
    </font>
    <font>
      <b/>
      <u val="single"/>
      <sz val="14"/>
      <name val="Century Gothic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b/>
      <sz val="10"/>
      <name val="Century Gothic"/>
      <family val="2"/>
    </font>
    <font>
      <b/>
      <sz val="16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2"/>
      <name val="Times New Roman"/>
      <family val="1"/>
    </font>
    <font>
      <sz val="12"/>
      <name val="Book Antiqua"/>
      <family val="1"/>
    </font>
    <font>
      <sz val="14"/>
      <name val="Overlock"/>
      <family val="0"/>
    </font>
    <font>
      <b/>
      <sz val="12"/>
      <name val="Times New Roman"/>
      <family val="1"/>
    </font>
    <font>
      <sz val="10"/>
      <color indexed="12"/>
      <name val="Arimo"/>
      <family val="0"/>
    </font>
    <font>
      <b/>
      <sz val="14"/>
      <name val="&quot;Maiandra GD&quot;"/>
      <family val="0"/>
    </font>
    <font>
      <sz val="14"/>
      <name val="&quot;Maiandra GD&quot;"/>
      <family val="0"/>
    </font>
    <font>
      <sz val="12"/>
      <name val="Arial"/>
      <family val="2"/>
    </font>
    <font>
      <sz val="12"/>
      <name val="&quot;Times New Roman&quot;"/>
      <family val="0"/>
    </font>
    <font>
      <sz val="12"/>
      <color indexed="8"/>
      <name val="Times New Roman"/>
      <family val="1"/>
    </font>
    <font>
      <sz val="14"/>
      <color indexed="10"/>
      <name val="Overlock"/>
      <family val="0"/>
    </font>
    <font>
      <sz val="12"/>
      <color indexed="8"/>
      <name val="&quot;Times New Roman&quot;"/>
      <family val="0"/>
    </font>
    <font>
      <sz val="11"/>
      <name val="&quot;Times New Roman&quot;"/>
      <family val="0"/>
    </font>
    <font>
      <b/>
      <sz val="12"/>
      <color indexed="8"/>
      <name val="Times New Roman"/>
      <family val="1"/>
    </font>
    <font>
      <sz val="12"/>
      <color indexed="19"/>
      <name val="Times New Roman"/>
      <family val="1"/>
    </font>
    <font>
      <sz val="14"/>
      <color indexed="8"/>
      <name val="Overlock"/>
      <family val="0"/>
    </font>
    <font>
      <sz val="14"/>
      <color indexed="10"/>
      <name val="&quot;Maiandra GD&quot;"/>
      <family val="0"/>
    </font>
    <font>
      <sz val="12"/>
      <color indexed="56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3"/>
      <name val="Overlock"/>
      <family val="0"/>
    </font>
    <font>
      <sz val="13"/>
      <color indexed="10"/>
      <name val="Overlock"/>
      <family val="0"/>
    </font>
    <font>
      <sz val="13"/>
      <color indexed="18"/>
      <name val="Overlock"/>
      <family val="0"/>
    </font>
    <font>
      <sz val="13"/>
      <color indexed="48"/>
      <name val="Overlock"/>
      <family val="0"/>
    </font>
    <font>
      <sz val="13"/>
      <color indexed="14"/>
      <name val="Overlock"/>
      <family val="0"/>
    </font>
    <font>
      <sz val="13"/>
      <color indexed="53"/>
      <name val="Overlock"/>
      <family val="0"/>
    </font>
    <font>
      <sz val="13"/>
      <color indexed="57"/>
      <name val="Overlock"/>
      <family val="0"/>
    </font>
    <font>
      <b/>
      <sz val="13"/>
      <name val="Overlock"/>
      <family val="0"/>
    </font>
    <font>
      <i/>
      <sz val="13"/>
      <name val="Overloc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8000"/>
      <name val="Overlock"/>
      <family val="0"/>
    </font>
    <font>
      <sz val="12"/>
      <color rgb="FFFF0000"/>
      <name val="Overlock"/>
      <family val="0"/>
    </font>
    <font>
      <sz val="10"/>
      <color rgb="FF0000FF"/>
      <name val="Arimo"/>
      <family val="0"/>
    </font>
    <font>
      <sz val="12"/>
      <color rgb="FF000000"/>
      <name val="Times New Roman"/>
      <family val="1"/>
    </font>
    <font>
      <sz val="14"/>
      <color rgb="FFFF0000"/>
      <name val="Overlock"/>
      <family val="0"/>
    </font>
    <font>
      <sz val="12"/>
      <color rgb="FF000000"/>
      <name val="&quot;Times New Roman&quot;"/>
      <family val="0"/>
    </font>
    <font>
      <b/>
      <sz val="12"/>
      <color rgb="FF000000"/>
      <name val="Times New Roman"/>
      <family val="1"/>
    </font>
    <font>
      <sz val="12"/>
      <color rgb="FF494429"/>
      <name val="Times New Roman"/>
      <family val="1"/>
    </font>
    <font>
      <sz val="14"/>
      <color rgb="FF000000"/>
      <name val="Overlock"/>
      <family val="0"/>
    </font>
    <font>
      <sz val="14"/>
      <color rgb="FFFF0000"/>
      <name val="&quot;Maiandra GD&quot;"/>
      <family val="0"/>
    </font>
    <font>
      <sz val="12"/>
      <color rgb="FF1F497D"/>
      <name val="Times New Roman"/>
      <family val="1"/>
    </font>
    <font>
      <sz val="13"/>
      <color rgb="FFFF0000"/>
      <name val="Overlock"/>
      <family val="0"/>
    </font>
    <font>
      <sz val="13"/>
      <color rgb="FF000080"/>
      <name val="Overlock"/>
      <family val="0"/>
    </font>
    <font>
      <sz val="13"/>
      <color rgb="FF3366FF"/>
      <name val="Overlock"/>
      <family val="0"/>
    </font>
    <font>
      <sz val="13"/>
      <color rgb="FFFF00FF"/>
      <name val="Overlock"/>
      <family val="0"/>
    </font>
    <font>
      <sz val="13"/>
      <color rgb="FFE36C09"/>
      <name val="Overlock"/>
      <family val="0"/>
    </font>
    <font>
      <sz val="13"/>
      <color rgb="FF4F6128"/>
      <name val="Overlock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textRotation="90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9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9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vertical="center" textRotation="90"/>
    </xf>
    <xf numFmtId="0" fontId="2" fillId="0" borderId="11" xfId="0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vertical="center" textRotation="90"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7" fontId="10" fillId="0" borderId="20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5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right" vertical="top"/>
    </xf>
    <xf numFmtId="0" fontId="9" fillId="34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right" vertical="top"/>
    </xf>
    <xf numFmtId="0" fontId="92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34" borderId="0" xfId="0" applyFont="1" applyFill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/>
    </xf>
    <xf numFmtId="0" fontId="93" fillId="33" borderId="0" xfId="0" applyFont="1" applyFill="1" applyBorder="1" applyAlignment="1">
      <alignment/>
    </xf>
    <xf numFmtId="0" fontId="9" fillId="0" borderId="15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textRotation="9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9" fillId="0" borderId="11" xfId="0" applyFont="1" applyBorder="1" applyAlignment="1">
      <alignment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2" fontId="29" fillId="0" borderId="0" xfId="0" applyNumberFormat="1" applyFont="1" applyAlignment="1">
      <alignment/>
    </xf>
    <xf numFmtId="0" fontId="30" fillId="0" borderId="11" xfId="0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94" fillId="0" borderId="0" xfId="0" applyNumberFormat="1" applyFont="1" applyAlignment="1">
      <alignment/>
    </xf>
    <xf numFmtId="22" fontId="94" fillId="0" borderId="0" xfId="0" applyNumberFormat="1" applyFont="1" applyAlignment="1">
      <alignment/>
    </xf>
    <xf numFmtId="0" fontId="8" fillId="0" borderId="15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7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7" fillId="0" borderId="28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19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96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97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98" fillId="0" borderId="11" xfId="0" applyFont="1" applyBorder="1" applyAlignment="1">
      <alignment horizontal="center"/>
    </xf>
    <xf numFmtId="0" fontId="29" fillId="35" borderId="29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34" fillId="35" borderId="29" xfId="0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99" fillId="0" borderId="11" xfId="0" applyFont="1" applyBorder="1" applyAlignment="1">
      <alignment/>
    </xf>
    <xf numFmtId="0" fontId="100" fillId="35" borderId="29" xfId="0" applyFont="1" applyFill="1" applyBorder="1" applyAlignment="1">
      <alignment horizontal="center"/>
    </xf>
    <xf numFmtId="0" fontId="100" fillId="35" borderId="14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30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9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6" xfId="0" applyFont="1" applyBorder="1" applyAlignment="1">
      <alignment/>
    </xf>
    <xf numFmtId="0" fontId="27" fillId="0" borderId="29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47" fillId="0" borderId="0" xfId="0" applyFont="1" applyAlignment="1">
      <alignment horizontal="center" vertical="center" textRotation="90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/>
    </xf>
    <xf numFmtId="1" fontId="107" fillId="0" borderId="0" xfId="0" applyNumberFormat="1" applyFont="1" applyAlignment="1">
      <alignment/>
    </xf>
    <xf numFmtId="1" fontId="108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top"/>
    </xf>
    <xf numFmtId="0" fontId="54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vertical="top"/>
    </xf>
    <xf numFmtId="0" fontId="54" fillId="33" borderId="11" xfId="0" applyFont="1" applyFill="1" applyBorder="1" applyAlignment="1">
      <alignment horizontal="center" vertical="top"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left" vertical="top"/>
    </xf>
    <xf numFmtId="0" fontId="54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0" fontId="3" fillId="0" borderId="12" xfId="0" applyFont="1" applyBorder="1" applyAlignment="1">
      <alignment vertical="center" textRotation="90"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textRotation="90" wrapText="1"/>
    </xf>
    <xf numFmtId="0" fontId="3" fillId="0" borderId="19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6" fontId="2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textRotation="90" wrapText="1"/>
    </xf>
    <xf numFmtId="16" fontId="17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" fontId="30" fillId="0" borderId="20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 wrapText="1"/>
    </xf>
    <xf numFmtId="0" fontId="54" fillId="0" borderId="19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16" fontId="47" fillId="0" borderId="2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CDS\Desktop\Directorate%20wecd%20uk\mpr%202021\MPR%20MARCH%202021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main_mini"/>
      <sheetName val="NOTESHEET12"/>
      <sheetName val="Format I"/>
      <sheetName val="cm desh board format 1"/>
      <sheetName val="cm, desh board format 2"/>
      <sheetName val="Sheet4"/>
      <sheetName val="Infra_Infopart1"/>
      <sheetName val="districtwise growth"/>
      <sheetName val="infra_info_part2"/>
      <sheetName val="infra_info_part3"/>
      <sheetName val="district_wise awcs"/>
      <sheetName val="1"/>
      <sheetName val="2a"/>
      <sheetName val="2b"/>
      <sheetName val="2c"/>
      <sheetName val="3a"/>
      <sheetName val="3b"/>
      <sheetName val="3c"/>
      <sheetName val="4a"/>
      <sheetName val="5a"/>
      <sheetName val="5b"/>
      <sheetName val="6"/>
      <sheetName val="7a"/>
      <sheetName val="7b"/>
      <sheetName val="8"/>
      <sheetName val="9"/>
      <sheetName val="10"/>
      <sheetName val="12"/>
      <sheetName val="14 main and mini both AWCs data"/>
      <sheetName val="Format-III Regtd Beneficiaries"/>
      <sheetName val="Format II"/>
      <sheetName val="Format A"/>
      <sheetName val="Format B"/>
      <sheetName val="VI-A"/>
      <sheetName val="2a (mini)"/>
      <sheetName val="2bmini"/>
      <sheetName val="2cmini"/>
      <sheetName val="3amini"/>
      <sheetName val="VI-B"/>
      <sheetName val="3bmini"/>
      <sheetName val="3cmini"/>
      <sheetName val="4amini"/>
      <sheetName val="5amini"/>
      <sheetName val="5b (mini)"/>
      <sheetName val="6mini"/>
      <sheetName val="7amini"/>
      <sheetName val="7bmini"/>
      <sheetName val="8mini"/>
      <sheetName val="9mini"/>
      <sheetName val="10 (mini)"/>
      <sheetName val="12mini"/>
      <sheetName val="estab-1"/>
      <sheetName val="estab-2"/>
      <sheetName val="Registered Benificiaries"/>
      <sheetName val="Format A mini"/>
      <sheetName val="Format B mini"/>
      <sheetName val="VI-A mini"/>
      <sheetName val="VI-B mini"/>
      <sheetName val="Gramya Vikas se sambhandhit"/>
      <sheetName val="sutra 12 Ka"/>
      <sheetName val="survey main mini"/>
      <sheetName val="sutra 8 jh"/>
      <sheetName val="12 kh 1"/>
      <sheetName val="poshahar ke labharthi"/>
      <sheetName val="Sheet1"/>
      <sheetName val="Sheet2"/>
      <sheetName val="Sheet3"/>
      <sheetName val="Sheet5"/>
    </sheetNames>
    <sheetDataSet>
      <sheetData sheetId="2">
        <row r="3">
          <cell r="N3">
            <v>44265</v>
          </cell>
        </row>
      </sheetData>
      <sheetData sheetId="11">
        <row r="5">
          <cell r="P5">
            <v>44265</v>
          </cell>
        </row>
        <row r="7">
          <cell r="F7">
            <v>84</v>
          </cell>
          <cell r="G7">
            <v>84</v>
          </cell>
          <cell r="H7">
            <v>84</v>
          </cell>
        </row>
        <row r="8">
          <cell r="F8">
            <v>121</v>
          </cell>
          <cell r="G8">
            <v>121</v>
          </cell>
          <cell r="H8">
            <v>121</v>
          </cell>
        </row>
        <row r="9">
          <cell r="F9">
            <v>170</v>
          </cell>
          <cell r="G9">
            <v>170</v>
          </cell>
          <cell r="H9">
            <v>170</v>
          </cell>
        </row>
        <row r="10">
          <cell r="F10">
            <v>137</v>
          </cell>
          <cell r="G10">
            <v>137</v>
          </cell>
          <cell r="H10">
            <v>137</v>
          </cell>
        </row>
        <row r="11">
          <cell r="F11">
            <v>67</v>
          </cell>
          <cell r="G11">
            <v>67</v>
          </cell>
          <cell r="H11">
            <v>67</v>
          </cell>
        </row>
        <row r="12">
          <cell r="F12">
            <v>144</v>
          </cell>
          <cell r="G12">
            <v>144</v>
          </cell>
          <cell r="H12">
            <v>144</v>
          </cell>
        </row>
        <row r="13">
          <cell r="F13">
            <v>124</v>
          </cell>
          <cell r="G13">
            <v>124</v>
          </cell>
          <cell r="H13">
            <v>124</v>
          </cell>
        </row>
        <row r="14">
          <cell r="F14">
            <v>100</v>
          </cell>
          <cell r="G14">
            <v>100</v>
          </cell>
          <cell r="H14">
            <v>100</v>
          </cell>
        </row>
        <row r="15">
          <cell r="F15">
            <v>86</v>
          </cell>
          <cell r="G15">
            <v>86</v>
          </cell>
          <cell r="H15">
            <v>86</v>
          </cell>
        </row>
        <row r="16">
          <cell r="F16">
            <v>73</v>
          </cell>
          <cell r="G16">
            <v>73</v>
          </cell>
          <cell r="H16">
            <v>73</v>
          </cell>
        </row>
        <row r="17">
          <cell r="F17">
            <v>84</v>
          </cell>
          <cell r="G17">
            <v>84</v>
          </cell>
          <cell r="H17">
            <v>84</v>
          </cell>
        </row>
        <row r="19">
          <cell r="F19">
            <v>226</v>
          </cell>
          <cell r="G19">
            <v>226</v>
          </cell>
          <cell r="H19">
            <v>226</v>
          </cell>
        </row>
        <row r="20">
          <cell r="F20">
            <v>178</v>
          </cell>
          <cell r="G20">
            <v>178</v>
          </cell>
          <cell r="H20">
            <v>178</v>
          </cell>
        </row>
        <row r="21">
          <cell r="F21">
            <v>154</v>
          </cell>
          <cell r="G21">
            <v>154</v>
          </cell>
          <cell r="H21">
            <v>154</v>
          </cell>
        </row>
        <row r="23">
          <cell r="F23">
            <v>105</v>
          </cell>
          <cell r="G23">
            <v>105</v>
          </cell>
          <cell r="H23">
            <v>105</v>
          </cell>
        </row>
        <row r="24">
          <cell r="F24">
            <v>65</v>
          </cell>
          <cell r="G24">
            <v>65</v>
          </cell>
          <cell r="H24">
            <v>65</v>
          </cell>
        </row>
        <row r="25">
          <cell r="F25">
            <v>78</v>
          </cell>
          <cell r="G25">
            <v>78</v>
          </cell>
          <cell r="H25">
            <v>78</v>
          </cell>
        </row>
        <row r="26">
          <cell r="F26">
            <v>105</v>
          </cell>
          <cell r="G26">
            <v>105</v>
          </cell>
          <cell r="H26">
            <v>105</v>
          </cell>
        </row>
        <row r="27">
          <cell r="F27">
            <v>66</v>
          </cell>
          <cell r="G27">
            <v>66</v>
          </cell>
          <cell r="H27">
            <v>66</v>
          </cell>
        </row>
        <row r="28">
          <cell r="F28">
            <v>86</v>
          </cell>
          <cell r="G28">
            <v>86</v>
          </cell>
          <cell r="H28">
            <v>86</v>
          </cell>
        </row>
        <row r="29">
          <cell r="F29">
            <v>57</v>
          </cell>
          <cell r="G29">
            <v>57</v>
          </cell>
          <cell r="H29">
            <v>57</v>
          </cell>
        </row>
        <row r="30">
          <cell r="F30">
            <v>113</v>
          </cell>
          <cell r="G30">
            <v>113</v>
          </cell>
          <cell r="H30">
            <v>113</v>
          </cell>
        </row>
        <row r="31">
          <cell r="F31">
            <v>49</v>
          </cell>
          <cell r="G31">
            <v>49</v>
          </cell>
          <cell r="H31">
            <v>49</v>
          </cell>
        </row>
        <row r="33">
          <cell r="F33">
            <v>182</v>
          </cell>
          <cell r="G33">
            <v>182</v>
          </cell>
          <cell r="H33">
            <v>182</v>
          </cell>
        </row>
        <row r="34">
          <cell r="F34">
            <v>85</v>
          </cell>
          <cell r="G34">
            <v>85</v>
          </cell>
          <cell r="H34">
            <v>85</v>
          </cell>
        </row>
        <row r="35">
          <cell r="F35">
            <v>46</v>
          </cell>
          <cell r="G35">
            <v>46</v>
          </cell>
          <cell r="H35">
            <v>46</v>
          </cell>
        </row>
        <row r="36">
          <cell r="F36">
            <v>84</v>
          </cell>
          <cell r="G36">
            <v>84</v>
          </cell>
          <cell r="H36">
            <v>84</v>
          </cell>
        </row>
        <row r="38">
          <cell r="F38">
            <v>126</v>
          </cell>
          <cell r="G38">
            <v>126</v>
          </cell>
          <cell r="H38">
            <v>126</v>
          </cell>
        </row>
        <row r="39">
          <cell r="F39">
            <v>148</v>
          </cell>
          <cell r="G39">
            <v>148</v>
          </cell>
          <cell r="H39">
            <v>148</v>
          </cell>
        </row>
        <row r="40">
          <cell r="F40">
            <v>320</v>
          </cell>
          <cell r="G40">
            <v>320</v>
          </cell>
          <cell r="H40">
            <v>320</v>
          </cell>
        </row>
        <row r="41">
          <cell r="F41">
            <v>209</v>
          </cell>
          <cell r="G41">
            <v>209</v>
          </cell>
          <cell r="H41">
            <v>209</v>
          </cell>
        </row>
        <row r="42">
          <cell r="F42">
            <v>249</v>
          </cell>
          <cell r="G42">
            <v>249</v>
          </cell>
          <cell r="H42">
            <v>249</v>
          </cell>
        </row>
        <row r="43">
          <cell r="F43">
            <v>316</v>
          </cell>
          <cell r="G43">
            <v>316</v>
          </cell>
          <cell r="H43">
            <v>316</v>
          </cell>
        </row>
        <row r="44">
          <cell r="F44">
            <v>289</v>
          </cell>
          <cell r="G44">
            <v>289</v>
          </cell>
          <cell r="H44">
            <v>289</v>
          </cell>
        </row>
        <row r="46">
          <cell r="F46">
            <v>373</v>
          </cell>
          <cell r="G46">
            <v>373</v>
          </cell>
          <cell r="H46">
            <v>373</v>
          </cell>
        </row>
        <row r="47">
          <cell r="F47">
            <v>238</v>
          </cell>
          <cell r="G47">
            <v>238</v>
          </cell>
          <cell r="H47">
            <v>238</v>
          </cell>
        </row>
        <row r="48">
          <cell r="F48">
            <v>426</v>
          </cell>
          <cell r="G48">
            <v>426</v>
          </cell>
          <cell r="H48">
            <v>426</v>
          </cell>
        </row>
        <row r="49">
          <cell r="F49">
            <v>184</v>
          </cell>
          <cell r="G49">
            <v>184</v>
          </cell>
          <cell r="H49">
            <v>184</v>
          </cell>
        </row>
        <row r="50">
          <cell r="F50">
            <v>100</v>
          </cell>
          <cell r="G50">
            <v>100</v>
          </cell>
          <cell r="H50">
            <v>100</v>
          </cell>
        </row>
        <row r="51">
          <cell r="F51">
            <v>377</v>
          </cell>
          <cell r="G51">
            <v>377</v>
          </cell>
          <cell r="H51">
            <v>377</v>
          </cell>
        </row>
        <row r="52">
          <cell r="F52">
            <v>501</v>
          </cell>
          <cell r="G52">
            <v>501</v>
          </cell>
          <cell r="H52">
            <v>501</v>
          </cell>
        </row>
        <row r="53">
          <cell r="F53">
            <v>406</v>
          </cell>
          <cell r="G53">
            <v>406</v>
          </cell>
          <cell r="H53">
            <v>406</v>
          </cell>
        </row>
        <row r="54">
          <cell r="F54">
            <v>232</v>
          </cell>
          <cell r="G54">
            <v>232</v>
          </cell>
          <cell r="H54">
            <v>232</v>
          </cell>
        </row>
        <row r="55">
          <cell r="F55">
            <v>140</v>
          </cell>
          <cell r="G55">
            <v>140</v>
          </cell>
          <cell r="H55">
            <v>140</v>
          </cell>
        </row>
        <row r="56">
          <cell r="F56">
            <v>79</v>
          </cell>
          <cell r="G56">
            <v>79</v>
          </cell>
          <cell r="H56">
            <v>79</v>
          </cell>
        </row>
        <row r="58">
          <cell r="F58">
            <v>105</v>
          </cell>
          <cell r="G58">
            <v>105</v>
          </cell>
          <cell r="H58">
            <v>105</v>
          </cell>
        </row>
        <row r="59">
          <cell r="F59">
            <v>149</v>
          </cell>
          <cell r="G59">
            <v>149</v>
          </cell>
          <cell r="H59">
            <v>149</v>
          </cell>
        </row>
        <row r="60">
          <cell r="F60">
            <v>72</v>
          </cell>
          <cell r="G60">
            <v>72</v>
          </cell>
          <cell r="H60">
            <v>72</v>
          </cell>
        </row>
        <row r="61">
          <cell r="F61">
            <v>72</v>
          </cell>
          <cell r="G61">
            <v>72</v>
          </cell>
          <cell r="H61">
            <v>72</v>
          </cell>
        </row>
        <row r="62">
          <cell r="F62">
            <v>48</v>
          </cell>
          <cell r="G62">
            <v>48</v>
          </cell>
          <cell r="H62">
            <v>48</v>
          </cell>
        </row>
        <row r="63">
          <cell r="F63">
            <v>155</v>
          </cell>
          <cell r="G63">
            <v>155</v>
          </cell>
          <cell r="H63">
            <v>155</v>
          </cell>
        </row>
        <row r="64">
          <cell r="F64">
            <v>74</v>
          </cell>
          <cell r="G64">
            <v>74</v>
          </cell>
          <cell r="H64">
            <v>74</v>
          </cell>
        </row>
        <row r="65">
          <cell r="F65">
            <v>231</v>
          </cell>
          <cell r="G65">
            <v>231</v>
          </cell>
          <cell r="H65">
            <v>231</v>
          </cell>
        </row>
        <row r="66">
          <cell r="F66">
            <v>126</v>
          </cell>
          <cell r="G66">
            <v>126</v>
          </cell>
          <cell r="H66">
            <v>126</v>
          </cell>
        </row>
        <row r="67">
          <cell r="H67">
            <v>1032</v>
          </cell>
        </row>
        <row r="68">
          <cell r="F68">
            <v>81</v>
          </cell>
          <cell r="G68">
            <v>81</v>
          </cell>
          <cell r="H68">
            <v>81</v>
          </cell>
        </row>
        <row r="69">
          <cell r="F69">
            <v>53</v>
          </cell>
          <cell r="G69">
            <v>53</v>
          </cell>
          <cell r="H69">
            <v>53</v>
          </cell>
        </row>
        <row r="70">
          <cell r="F70">
            <v>66</v>
          </cell>
          <cell r="G70">
            <v>66</v>
          </cell>
          <cell r="H70">
            <v>66</v>
          </cell>
        </row>
        <row r="71">
          <cell r="F71">
            <v>86</v>
          </cell>
          <cell r="G71">
            <v>86</v>
          </cell>
          <cell r="H71">
            <v>86</v>
          </cell>
        </row>
        <row r="72">
          <cell r="F72">
            <v>203</v>
          </cell>
          <cell r="G72">
            <v>203</v>
          </cell>
          <cell r="H72">
            <v>203</v>
          </cell>
        </row>
        <row r="73">
          <cell r="F73">
            <v>55</v>
          </cell>
          <cell r="G73">
            <v>55</v>
          </cell>
          <cell r="H73">
            <v>55</v>
          </cell>
        </row>
        <row r="74">
          <cell r="F74">
            <v>103</v>
          </cell>
          <cell r="G74">
            <v>103</v>
          </cell>
          <cell r="H74">
            <v>103</v>
          </cell>
        </row>
        <row r="75">
          <cell r="F75">
            <v>44</v>
          </cell>
          <cell r="G75">
            <v>44</v>
          </cell>
          <cell r="H75">
            <v>44</v>
          </cell>
        </row>
        <row r="76">
          <cell r="F76">
            <v>43</v>
          </cell>
          <cell r="G76">
            <v>43</v>
          </cell>
          <cell r="H76">
            <v>43</v>
          </cell>
        </row>
        <row r="77">
          <cell r="F77">
            <v>70</v>
          </cell>
          <cell r="G77">
            <v>70</v>
          </cell>
          <cell r="H77">
            <v>70</v>
          </cell>
        </row>
        <row r="78">
          <cell r="F78">
            <v>52</v>
          </cell>
          <cell r="G78">
            <v>52</v>
          </cell>
          <cell r="H78">
            <v>52</v>
          </cell>
        </row>
        <row r="79">
          <cell r="F79">
            <v>64</v>
          </cell>
          <cell r="G79">
            <v>64</v>
          </cell>
          <cell r="H79">
            <v>64</v>
          </cell>
        </row>
        <row r="80">
          <cell r="F80">
            <v>45</v>
          </cell>
          <cell r="G80">
            <v>45</v>
          </cell>
          <cell r="H80">
            <v>45</v>
          </cell>
        </row>
        <row r="81">
          <cell r="F81">
            <v>59</v>
          </cell>
          <cell r="G81">
            <v>59</v>
          </cell>
          <cell r="H81">
            <v>59</v>
          </cell>
        </row>
        <row r="82">
          <cell r="F82">
            <v>58</v>
          </cell>
          <cell r="G82">
            <v>58</v>
          </cell>
          <cell r="H82">
            <v>58</v>
          </cell>
        </row>
        <row r="84">
          <cell r="F84">
            <v>101</v>
          </cell>
          <cell r="G84">
            <v>101</v>
          </cell>
          <cell r="H84">
            <v>101</v>
          </cell>
        </row>
        <row r="85">
          <cell r="F85">
            <v>96</v>
          </cell>
          <cell r="G85">
            <v>96</v>
          </cell>
          <cell r="H85">
            <v>96</v>
          </cell>
        </row>
        <row r="86">
          <cell r="F86">
            <v>78</v>
          </cell>
          <cell r="G86">
            <v>78</v>
          </cell>
          <cell r="H86">
            <v>78</v>
          </cell>
        </row>
        <row r="87">
          <cell r="F87">
            <v>118</v>
          </cell>
          <cell r="G87">
            <v>118</v>
          </cell>
          <cell r="H87">
            <v>118</v>
          </cell>
        </row>
        <row r="88">
          <cell r="F88">
            <v>74</v>
          </cell>
          <cell r="G88">
            <v>74</v>
          </cell>
          <cell r="H88">
            <v>74</v>
          </cell>
        </row>
        <row r="89">
          <cell r="F89">
            <v>76</v>
          </cell>
          <cell r="G89">
            <v>76</v>
          </cell>
          <cell r="H89">
            <v>76</v>
          </cell>
        </row>
        <row r="90">
          <cell r="F90">
            <v>60</v>
          </cell>
          <cell r="G90">
            <v>60</v>
          </cell>
          <cell r="H90">
            <v>60</v>
          </cell>
        </row>
        <row r="91">
          <cell r="F91">
            <v>53</v>
          </cell>
          <cell r="G91">
            <v>53</v>
          </cell>
          <cell r="H91">
            <v>53</v>
          </cell>
        </row>
        <row r="93">
          <cell r="F93">
            <v>127</v>
          </cell>
          <cell r="G93">
            <v>127</v>
          </cell>
          <cell r="H93">
            <v>127</v>
          </cell>
        </row>
        <row r="94">
          <cell r="F94">
            <v>239</v>
          </cell>
          <cell r="G94">
            <v>239</v>
          </cell>
          <cell r="H94">
            <v>239</v>
          </cell>
        </row>
        <row r="95">
          <cell r="F95">
            <v>94</v>
          </cell>
          <cell r="G95">
            <v>94</v>
          </cell>
          <cell r="H95">
            <v>94</v>
          </cell>
        </row>
        <row r="97">
          <cell r="F97">
            <v>111</v>
          </cell>
          <cell r="G97">
            <v>111</v>
          </cell>
          <cell r="H97">
            <v>111</v>
          </cell>
        </row>
        <row r="98">
          <cell r="F98">
            <v>130</v>
          </cell>
          <cell r="G98">
            <v>130</v>
          </cell>
          <cell r="H98">
            <v>130</v>
          </cell>
        </row>
        <row r="99">
          <cell r="F99">
            <v>139</v>
          </cell>
          <cell r="G99">
            <v>139</v>
          </cell>
          <cell r="H99">
            <v>139</v>
          </cell>
        </row>
        <row r="100">
          <cell r="F100">
            <v>112</v>
          </cell>
          <cell r="G100">
            <v>112</v>
          </cell>
          <cell r="H100">
            <v>112</v>
          </cell>
        </row>
        <row r="101">
          <cell r="F101">
            <v>131</v>
          </cell>
          <cell r="G101">
            <v>131</v>
          </cell>
          <cell r="H101">
            <v>131</v>
          </cell>
        </row>
        <row r="102">
          <cell r="F102">
            <v>144</v>
          </cell>
          <cell r="G102">
            <v>144</v>
          </cell>
          <cell r="H102">
            <v>144</v>
          </cell>
        </row>
        <row r="103">
          <cell r="F103">
            <v>132</v>
          </cell>
          <cell r="G103">
            <v>132</v>
          </cell>
          <cell r="H103">
            <v>132</v>
          </cell>
        </row>
        <row r="104">
          <cell r="F104">
            <v>95</v>
          </cell>
          <cell r="G104">
            <v>95</v>
          </cell>
          <cell r="H104">
            <v>95</v>
          </cell>
        </row>
        <row r="105">
          <cell r="F105">
            <v>284</v>
          </cell>
          <cell r="G105">
            <v>284</v>
          </cell>
          <cell r="H105">
            <v>284</v>
          </cell>
        </row>
        <row r="107">
          <cell r="F107">
            <v>290</v>
          </cell>
          <cell r="G107">
            <v>290</v>
          </cell>
          <cell r="H107">
            <v>290</v>
          </cell>
        </row>
        <row r="108">
          <cell r="F108">
            <v>310</v>
          </cell>
          <cell r="G108">
            <v>310</v>
          </cell>
          <cell r="H108">
            <v>310</v>
          </cell>
        </row>
        <row r="109">
          <cell r="F109">
            <v>324</v>
          </cell>
          <cell r="G109">
            <v>324</v>
          </cell>
          <cell r="H109">
            <v>324</v>
          </cell>
        </row>
        <row r="110">
          <cell r="F110">
            <v>160</v>
          </cell>
          <cell r="G110">
            <v>160</v>
          </cell>
          <cell r="H110">
            <v>160</v>
          </cell>
        </row>
        <row r="111">
          <cell r="F111">
            <v>285</v>
          </cell>
          <cell r="G111">
            <v>285</v>
          </cell>
          <cell r="H111">
            <v>285</v>
          </cell>
        </row>
        <row r="112">
          <cell r="F112">
            <v>272</v>
          </cell>
          <cell r="G112">
            <v>272</v>
          </cell>
          <cell r="H112">
            <v>272</v>
          </cell>
        </row>
        <row r="113">
          <cell r="F113">
            <v>125</v>
          </cell>
          <cell r="G113">
            <v>125</v>
          </cell>
          <cell r="H113">
            <v>125</v>
          </cell>
        </row>
        <row r="114">
          <cell r="F114">
            <v>167</v>
          </cell>
          <cell r="G114">
            <v>167</v>
          </cell>
          <cell r="H114">
            <v>167</v>
          </cell>
        </row>
        <row r="115">
          <cell r="F115">
            <v>77</v>
          </cell>
          <cell r="G115">
            <v>77</v>
          </cell>
          <cell r="H115">
            <v>77</v>
          </cell>
        </row>
        <row r="116">
          <cell r="F116">
            <v>181</v>
          </cell>
          <cell r="G116">
            <v>181</v>
          </cell>
          <cell r="H116">
            <v>181</v>
          </cell>
        </row>
        <row r="118">
          <cell r="F118">
            <v>127</v>
          </cell>
          <cell r="G118">
            <v>127</v>
          </cell>
          <cell r="H118">
            <v>121</v>
          </cell>
        </row>
        <row r="119">
          <cell r="F119">
            <v>145</v>
          </cell>
          <cell r="G119">
            <v>143</v>
          </cell>
          <cell r="H119">
            <v>143</v>
          </cell>
        </row>
        <row r="120">
          <cell r="F120">
            <v>106</v>
          </cell>
          <cell r="G120">
            <v>105</v>
          </cell>
          <cell r="H120">
            <v>105</v>
          </cell>
        </row>
        <row r="121">
          <cell r="F121">
            <v>144</v>
          </cell>
          <cell r="G121">
            <v>144</v>
          </cell>
          <cell r="H121">
            <v>144</v>
          </cell>
        </row>
        <row r="122">
          <cell r="F122">
            <v>61</v>
          </cell>
          <cell r="G122">
            <v>61</v>
          </cell>
          <cell r="H122">
            <v>61</v>
          </cell>
        </row>
        <row r="123">
          <cell r="F123">
            <v>83</v>
          </cell>
          <cell r="G123">
            <v>83</v>
          </cell>
          <cell r="H123">
            <v>82</v>
          </cell>
        </row>
        <row r="125">
          <cell r="F125">
            <v>14947</v>
          </cell>
          <cell r="G125">
            <v>14944</v>
          </cell>
          <cell r="H125">
            <v>14937</v>
          </cell>
        </row>
      </sheetData>
      <sheetData sheetId="13">
        <row r="10">
          <cell r="T10">
            <v>2720</v>
          </cell>
          <cell r="U10">
            <v>484</v>
          </cell>
        </row>
        <row r="16">
          <cell r="T16">
            <v>2898</v>
          </cell>
          <cell r="U16">
            <v>513</v>
          </cell>
        </row>
        <row r="22">
          <cell r="T22">
            <v>3702</v>
          </cell>
          <cell r="U22">
            <v>586</v>
          </cell>
        </row>
        <row r="28">
          <cell r="T28">
            <v>3761</v>
          </cell>
          <cell r="U28">
            <v>958</v>
          </cell>
        </row>
        <row r="34">
          <cell r="T34">
            <v>1545</v>
          </cell>
          <cell r="U34">
            <v>285</v>
          </cell>
        </row>
        <row r="40">
          <cell r="T40">
            <v>3604</v>
          </cell>
          <cell r="U40">
            <v>775</v>
          </cell>
        </row>
        <row r="46">
          <cell r="T46">
            <v>4689</v>
          </cell>
          <cell r="U46">
            <v>877</v>
          </cell>
        </row>
        <row r="52">
          <cell r="T52">
            <v>2349</v>
          </cell>
          <cell r="U52">
            <v>493</v>
          </cell>
        </row>
        <row r="58">
          <cell r="T58">
            <v>1983</v>
          </cell>
          <cell r="U58">
            <v>334</v>
          </cell>
        </row>
        <row r="64">
          <cell r="T64">
            <v>2263</v>
          </cell>
          <cell r="U64">
            <v>448</v>
          </cell>
        </row>
        <row r="70">
          <cell r="T70">
            <v>1123</v>
          </cell>
          <cell r="U70">
            <v>226</v>
          </cell>
        </row>
        <row r="76">
          <cell r="T76">
            <v>5855</v>
          </cell>
          <cell r="U76">
            <v>1276</v>
          </cell>
        </row>
        <row r="82">
          <cell r="T82">
            <v>4735</v>
          </cell>
          <cell r="U82">
            <v>944</v>
          </cell>
        </row>
        <row r="88">
          <cell r="T88">
            <v>3950</v>
          </cell>
          <cell r="U88">
            <v>810</v>
          </cell>
        </row>
        <row r="94">
          <cell r="T94">
            <v>2400</v>
          </cell>
          <cell r="U94">
            <v>484</v>
          </cell>
        </row>
        <row r="100">
          <cell r="T100">
            <v>2126</v>
          </cell>
          <cell r="U100">
            <v>454</v>
          </cell>
        </row>
        <row r="106">
          <cell r="T106">
            <v>2106</v>
          </cell>
          <cell r="U106">
            <v>490</v>
          </cell>
        </row>
        <row r="112">
          <cell r="T112">
            <v>3428</v>
          </cell>
          <cell r="U112">
            <v>654</v>
          </cell>
        </row>
        <row r="118">
          <cell r="T118">
            <v>1971</v>
          </cell>
          <cell r="U118">
            <v>427</v>
          </cell>
        </row>
        <row r="124">
          <cell r="T124">
            <v>2045</v>
          </cell>
          <cell r="U124">
            <v>438</v>
          </cell>
        </row>
        <row r="130">
          <cell r="T130">
            <v>2466</v>
          </cell>
          <cell r="U130">
            <v>508</v>
          </cell>
        </row>
        <row r="136">
          <cell r="T136">
            <v>4283</v>
          </cell>
          <cell r="U136">
            <v>1042</v>
          </cell>
        </row>
        <row r="142">
          <cell r="T142">
            <v>1726</v>
          </cell>
          <cell r="U142">
            <v>387</v>
          </cell>
        </row>
        <row r="148">
          <cell r="T148">
            <v>9960</v>
          </cell>
          <cell r="U148">
            <v>1917</v>
          </cell>
        </row>
        <row r="154">
          <cell r="T154">
            <v>4241</v>
          </cell>
          <cell r="U154">
            <v>728</v>
          </cell>
        </row>
        <row r="160">
          <cell r="T160">
            <v>1368</v>
          </cell>
          <cell r="U160">
            <v>272</v>
          </cell>
        </row>
        <row r="166">
          <cell r="T166">
            <v>3118</v>
          </cell>
          <cell r="U166">
            <v>583</v>
          </cell>
        </row>
        <row r="172">
          <cell r="T172">
            <v>3160</v>
          </cell>
          <cell r="U172">
            <v>416</v>
          </cell>
        </row>
        <row r="178">
          <cell r="T178">
            <v>4601</v>
          </cell>
          <cell r="U178">
            <v>792</v>
          </cell>
        </row>
        <row r="184">
          <cell r="T184">
            <v>33779</v>
          </cell>
          <cell r="U184">
            <v>5404</v>
          </cell>
        </row>
        <row r="190">
          <cell r="T190">
            <v>16376</v>
          </cell>
          <cell r="U190">
            <v>2977</v>
          </cell>
        </row>
        <row r="196">
          <cell r="T196">
            <v>21890</v>
          </cell>
          <cell r="U196">
            <v>3806</v>
          </cell>
        </row>
        <row r="202">
          <cell r="T202">
            <v>24078</v>
          </cell>
          <cell r="U202">
            <v>4193</v>
          </cell>
        </row>
        <row r="208">
          <cell r="T208">
            <v>41153</v>
          </cell>
          <cell r="U208">
            <v>7881</v>
          </cell>
        </row>
        <row r="214">
          <cell r="T214">
            <v>36067</v>
          </cell>
          <cell r="U214">
            <v>6557</v>
          </cell>
        </row>
        <row r="220">
          <cell r="T220">
            <v>21545</v>
          </cell>
          <cell r="U220">
            <v>4545</v>
          </cell>
        </row>
        <row r="226">
          <cell r="T226">
            <v>32267</v>
          </cell>
          <cell r="U226">
            <v>5937</v>
          </cell>
        </row>
        <row r="232">
          <cell r="T232">
            <v>18286</v>
          </cell>
          <cell r="U232">
            <v>3210</v>
          </cell>
        </row>
        <row r="238">
          <cell r="T238">
            <v>5737</v>
          </cell>
          <cell r="U238">
            <v>1027</v>
          </cell>
        </row>
        <row r="244">
          <cell r="T244">
            <v>22983</v>
          </cell>
          <cell r="U244">
            <v>4559</v>
          </cell>
        </row>
        <row r="250">
          <cell r="T250">
            <v>31728</v>
          </cell>
          <cell r="U250">
            <v>6193</v>
          </cell>
        </row>
        <row r="256">
          <cell r="T256">
            <v>30477</v>
          </cell>
          <cell r="U256">
            <v>6013</v>
          </cell>
        </row>
        <row r="262">
          <cell r="T262">
            <v>16281</v>
          </cell>
          <cell r="U262">
            <v>3066</v>
          </cell>
        </row>
        <row r="268">
          <cell r="T268">
            <v>9716</v>
          </cell>
          <cell r="U268">
            <v>1550</v>
          </cell>
        </row>
        <row r="274">
          <cell r="T274">
            <v>7763</v>
          </cell>
          <cell r="U274">
            <v>1492</v>
          </cell>
        </row>
        <row r="280">
          <cell r="T280">
            <v>2577</v>
          </cell>
          <cell r="U280">
            <v>448</v>
          </cell>
        </row>
        <row r="286">
          <cell r="T286">
            <v>6390</v>
          </cell>
          <cell r="U286">
            <v>993</v>
          </cell>
        </row>
        <row r="292">
          <cell r="T292">
            <v>1902</v>
          </cell>
          <cell r="U292">
            <v>425</v>
          </cell>
        </row>
        <row r="298">
          <cell r="T298">
            <v>3255</v>
          </cell>
          <cell r="U298">
            <v>627</v>
          </cell>
        </row>
        <row r="304">
          <cell r="T304">
            <v>2230</v>
          </cell>
          <cell r="U304">
            <v>369</v>
          </cell>
        </row>
        <row r="310">
          <cell r="T310">
            <v>14798</v>
          </cell>
          <cell r="U310">
            <v>2761</v>
          </cell>
        </row>
        <row r="316">
          <cell r="T316">
            <v>3422</v>
          </cell>
          <cell r="U316">
            <v>648</v>
          </cell>
        </row>
        <row r="322">
          <cell r="T322">
            <v>29484</v>
          </cell>
          <cell r="U322">
            <v>4805</v>
          </cell>
        </row>
        <row r="328">
          <cell r="T328">
            <v>17246</v>
          </cell>
          <cell r="U328">
            <v>3158</v>
          </cell>
        </row>
        <row r="334">
          <cell r="T334">
            <v>1998</v>
          </cell>
          <cell r="U334">
            <v>440</v>
          </cell>
        </row>
        <row r="340">
          <cell r="T340">
            <v>752</v>
          </cell>
          <cell r="U340">
            <v>156</v>
          </cell>
        </row>
        <row r="346">
          <cell r="T346">
            <v>1039</v>
          </cell>
          <cell r="U346">
            <v>199</v>
          </cell>
        </row>
        <row r="352">
          <cell r="T352">
            <v>3520</v>
          </cell>
          <cell r="U352">
            <v>513</v>
          </cell>
        </row>
        <row r="358">
          <cell r="T358">
            <v>12465</v>
          </cell>
          <cell r="U358">
            <v>2192</v>
          </cell>
        </row>
        <row r="364">
          <cell r="T364">
            <v>1334</v>
          </cell>
          <cell r="U364">
            <v>275</v>
          </cell>
        </row>
        <row r="370">
          <cell r="T370">
            <v>3781</v>
          </cell>
          <cell r="U370">
            <v>726</v>
          </cell>
        </row>
        <row r="376">
          <cell r="T376">
            <v>607</v>
          </cell>
          <cell r="U376">
            <v>114</v>
          </cell>
        </row>
        <row r="382">
          <cell r="T382">
            <v>717</v>
          </cell>
          <cell r="U382">
            <v>154</v>
          </cell>
        </row>
        <row r="388">
          <cell r="T388">
            <v>1399</v>
          </cell>
          <cell r="U388">
            <v>229</v>
          </cell>
        </row>
        <row r="394">
          <cell r="T394">
            <v>1188</v>
          </cell>
          <cell r="U394">
            <v>214</v>
          </cell>
        </row>
        <row r="400">
          <cell r="T400">
            <v>1682</v>
          </cell>
          <cell r="U400">
            <v>384</v>
          </cell>
        </row>
        <row r="406">
          <cell r="T406">
            <v>1026</v>
          </cell>
          <cell r="U406">
            <v>204</v>
          </cell>
        </row>
        <row r="412">
          <cell r="T412">
            <v>937</v>
          </cell>
          <cell r="U412">
            <v>181</v>
          </cell>
        </row>
        <row r="418">
          <cell r="T418">
            <v>1038</v>
          </cell>
          <cell r="U418">
            <v>221</v>
          </cell>
        </row>
        <row r="424">
          <cell r="T424">
            <v>4379</v>
          </cell>
          <cell r="U424">
            <v>752</v>
          </cell>
        </row>
        <row r="430">
          <cell r="T430">
            <v>3574</v>
          </cell>
          <cell r="U430">
            <v>788</v>
          </cell>
        </row>
        <row r="436">
          <cell r="T436">
            <v>1998</v>
          </cell>
          <cell r="U436">
            <v>375</v>
          </cell>
        </row>
        <row r="442">
          <cell r="T442">
            <v>5312</v>
          </cell>
          <cell r="U442">
            <v>1203</v>
          </cell>
        </row>
        <row r="448">
          <cell r="T448">
            <v>1944</v>
          </cell>
          <cell r="U448">
            <v>431</v>
          </cell>
        </row>
        <row r="454">
          <cell r="T454">
            <v>1412</v>
          </cell>
          <cell r="U454">
            <v>398</v>
          </cell>
        </row>
        <row r="460">
          <cell r="T460">
            <v>1917</v>
          </cell>
          <cell r="U460">
            <v>432</v>
          </cell>
        </row>
        <row r="466">
          <cell r="T466">
            <v>1508</v>
          </cell>
          <cell r="U466">
            <v>372</v>
          </cell>
        </row>
        <row r="472">
          <cell r="T472">
            <v>4938</v>
          </cell>
          <cell r="U472">
            <v>1213</v>
          </cell>
        </row>
        <row r="478">
          <cell r="T478">
            <v>6794</v>
          </cell>
          <cell r="U478">
            <v>1534</v>
          </cell>
        </row>
        <row r="484">
          <cell r="T484">
            <v>2252</v>
          </cell>
          <cell r="U484">
            <v>527</v>
          </cell>
        </row>
        <row r="490">
          <cell r="T490">
            <v>2658</v>
          </cell>
          <cell r="U490">
            <v>606</v>
          </cell>
        </row>
        <row r="496">
          <cell r="T496">
            <v>4910</v>
          </cell>
          <cell r="U496">
            <v>948</v>
          </cell>
        </row>
        <row r="502">
          <cell r="T502">
            <v>2720</v>
          </cell>
          <cell r="U502">
            <v>647</v>
          </cell>
        </row>
        <row r="508">
          <cell r="T508">
            <v>2259</v>
          </cell>
          <cell r="U508">
            <v>477</v>
          </cell>
        </row>
        <row r="514">
          <cell r="T514">
            <v>4771</v>
          </cell>
          <cell r="U514">
            <v>782</v>
          </cell>
        </row>
        <row r="520">
          <cell r="T520">
            <v>6144</v>
          </cell>
          <cell r="U520">
            <v>1333</v>
          </cell>
        </row>
        <row r="526">
          <cell r="T526">
            <v>3993</v>
          </cell>
          <cell r="U526">
            <v>954</v>
          </cell>
        </row>
        <row r="532">
          <cell r="T532">
            <v>2518</v>
          </cell>
          <cell r="U532">
            <v>590</v>
          </cell>
        </row>
        <row r="538">
          <cell r="T538">
            <v>6964</v>
          </cell>
          <cell r="U538">
            <v>1741</v>
          </cell>
        </row>
        <row r="544">
          <cell r="T544">
            <v>20481</v>
          </cell>
          <cell r="U544">
            <v>3777</v>
          </cell>
        </row>
        <row r="550">
          <cell r="T550">
            <v>21977</v>
          </cell>
          <cell r="U550">
            <v>4401</v>
          </cell>
        </row>
        <row r="556">
          <cell r="T556">
            <v>31139</v>
          </cell>
          <cell r="U556">
            <v>6013</v>
          </cell>
        </row>
        <row r="562">
          <cell r="T562">
            <v>22248</v>
          </cell>
          <cell r="U562">
            <v>4297</v>
          </cell>
        </row>
        <row r="568">
          <cell r="T568">
            <v>19166</v>
          </cell>
          <cell r="U568">
            <v>3401</v>
          </cell>
        </row>
        <row r="574">
          <cell r="T574">
            <v>22374</v>
          </cell>
          <cell r="U574">
            <v>4330</v>
          </cell>
        </row>
        <row r="580">
          <cell r="T580">
            <v>11048</v>
          </cell>
          <cell r="U580">
            <v>1933</v>
          </cell>
        </row>
        <row r="586">
          <cell r="T586">
            <v>15988</v>
          </cell>
          <cell r="U586">
            <v>3319</v>
          </cell>
        </row>
        <row r="592">
          <cell r="T592">
            <v>9583</v>
          </cell>
          <cell r="U592">
            <v>2115</v>
          </cell>
        </row>
        <row r="598">
          <cell r="T598">
            <v>14685</v>
          </cell>
          <cell r="U598">
            <v>2788</v>
          </cell>
        </row>
        <row r="604">
          <cell r="T604">
            <v>5528</v>
          </cell>
          <cell r="U604">
            <v>961</v>
          </cell>
        </row>
        <row r="610">
          <cell r="T610">
            <v>4862</v>
          </cell>
          <cell r="U610">
            <v>1009</v>
          </cell>
        </row>
        <row r="616">
          <cell r="T616">
            <v>4822</v>
          </cell>
          <cell r="U616">
            <v>1084</v>
          </cell>
        </row>
        <row r="622">
          <cell r="T622">
            <v>4784</v>
          </cell>
          <cell r="U622">
            <v>962</v>
          </cell>
        </row>
        <row r="628">
          <cell r="T628">
            <v>2827</v>
          </cell>
          <cell r="U628">
            <v>676</v>
          </cell>
        </row>
        <row r="634">
          <cell r="T634">
            <v>3438</v>
          </cell>
          <cell r="U634">
            <v>676</v>
          </cell>
        </row>
        <row r="648">
          <cell r="G648">
            <v>867004</v>
          </cell>
        </row>
        <row r="649">
          <cell r="G649">
            <v>165292</v>
          </cell>
        </row>
      </sheetData>
      <sheetData sheetId="15">
        <row r="7">
          <cell r="G7">
            <v>42</v>
          </cell>
        </row>
        <row r="10">
          <cell r="G10">
            <v>19</v>
          </cell>
        </row>
        <row r="13">
          <cell r="G13">
            <v>23</v>
          </cell>
        </row>
        <row r="16">
          <cell r="G16">
            <v>28</v>
          </cell>
        </row>
        <row r="19">
          <cell r="G19">
            <v>26</v>
          </cell>
        </row>
        <row r="22">
          <cell r="G22">
            <v>58</v>
          </cell>
        </row>
        <row r="25">
          <cell r="G25">
            <v>68</v>
          </cell>
        </row>
        <row r="28">
          <cell r="G28">
            <v>31</v>
          </cell>
        </row>
        <row r="31">
          <cell r="G31">
            <v>28</v>
          </cell>
        </row>
        <row r="34">
          <cell r="G34">
            <v>24</v>
          </cell>
        </row>
        <row r="37">
          <cell r="G37">
            <v>11</v>
          </cell>
        </row>
        <row r="40">
          <cell r="G40">
            <v>105</v>
          </cell>
        </row>
        <row r="43">
          <cell r="G43">
            <v>79</v>
          </cell>
        </row>
        <row r="46">
          <cell r="G46">
            <v>101</v>
          </cell>
        </row>
        <row r="49">
          <cell r="G49">
            <v>25</v>
          </cell>
        </row>
        <row r="52">
          <cell r="G52">
            <v>36</v>
          </cell>
        </row>
        <row r="55">
          <cell r="G55">
            <v>33</v>
          </cell>
        </row>
        <row r="58">
          <cell r="G58">
            <v>34</v>
          </cell>
        </row>
        <row r="61">
          <cell r="G61">
            <v>42</v>
          </cell>
        </row>
        <row r="64">
          <cell r="G64">
            <v>31</v>
          </cell>
        </row>
        <row r="67">
          <cell r="G67">
            <v>26</v>
          </cell>
        </row>
        <row r="70">
          <cell r="G70">
            <v>50</v>
          </cell>
        </row>
        <row r="73">
          <cell r="G73">
            <v>25</v>
          </cell>
        </row>
        <row r="76">
          <cell r="G76">
            <v>110</v>
          </cell>
        </row>
        <row r="79">
          <cell r="G79">
            <v>66</v>
          </cell>
        </row>
        <row r="82">
          <cell r="G82">
            <v>39</v>
          </cell>
        </row>
        <row r="85">
          <cell r="G85">
            <v>15</v>
          </cell>
        </row>
        <row r="88">
          <cell r="G88">
            <v>30</v>
          </cell>
        </row>
        <row r="91">
          <cell r="G91">
            <v>37</v>
          </cell>
        </row>
        <row r="94">
          <cell r="G94">
            <v>295</v>
          </cell>
        </row>
        <row r="97">
          <cell r="G97">
            <v>170</v>
          </cell>
        </row>
        <row r="100">
          <cell r="G100">
            <v>213</v>
          </cell>
        </row>
        <row r="103">
          <cell r="G103">
            <v>227</v>
          </cell>
        </row>
        <row r="106">
          <cell r="G106">
            <v>326</v>
          </cell>
        </row>
        <row r="109">
          <cell r="G109">
            <v>334</v>
          </cell>
        </row>
        <row r="112">
          <cell r="G112">
            <v>177</v>
          </cell>
        </row>
        <row r="115">
          <cell r="G115">
            <v>231</v>
          </cell>
        </row>
        <row r="118">
          <cell r="G118">
            <v>164</v>
          </cell>
        </row>
        <row r="121">
          <cell r="G121">
            <v>50</v>
          </cell>
        </row>
        <row r="124">
          <cell r="G124">
            <v>237</v>
          </cell>
        </row>
        <row r="127">
          <cell r="G127">
            <v>295</v>
          </cell>
        </row>
        <row r="130">
          <cell r="G130">
            <v>287</v>
          </cell>
        </row>
        <row r="133">
          <cell r="G133">
            <v>163</v>
          </cell>
        </row>
        <row r="136">
          <cell r="G136">
            <v>79</v>
          </cell>
        </row>
        <row r="139">
          <cell r="G139">
            <v>67</v>
          </cell>
        </row>
        <row r="142">
          <cell r="G142">
            <v>31</v>
          </cell>
        </row>
        <row r="145">
          <cell r="G145">
            <v>53</v>
          </cell>
        </row>
        <row r="148">
          <cell r="G148">
            <v>44</v>
          </cell>
        </row>
        <row r="151">
          <cell r="G151">
            <v>48</v>
          </cell>
        </row>
        <row r="154">
          <cell r="G154">
            <v>17</v>
          </cell>
        </row>
        <row r="157">
          <cell r="G157">
            <v>150</v>
          </cell>
        </row>
        <row r="160">
          <cell r="G160">
            <v>40</v>
          </cell>
        </row>
        <row r="163">
          <cell r="G163">
            <v>292</v>
          </cell>
        </row>
        <row r="166">
          <cell r="G166">
            <v>185</v>
          </cell>
        </row>
        <row r="169">
          <cell r="G169">
            <v>22</v>
          </cell>
        </row>
        <row r="172">
          <cell r="G172">
            <v>10</v>
          </cell>
        </row>
        <row r="175">
          <cell r="G175">
            <v>11</v>
          </cell>
        </row>
        <row r="178">
          <cell r="G178">
            <v>34</v>
          </cell>
        </row>
        <row r="181">
          <cell r="G181">
            <v>119</v>
          </cell>
        </row>
        <row r="184">
          <cell r="G184">
            <v>20</v>
          </cell>
        </row>
        <row r="187">
          <cell r="G187">
            <v>41</v>
          </cell>
        </row>
        <row r="190">
          <cell r="G190">
            <v>11</v>
          </cell>
        </row>
        <row r="193">
          <cell r="G193">
            <v>11</v>
          </cell>
        </row>
        <row r="196">
          <cell r="G196">
            <v>18</v>
          </cell>
        </row>
        <row r="199">
          <cell r="G199">
            <v>7</v>
          </cell>
        </row>
        <row r="202">
          <cell r="G202">
            <v>23</v>
          </cell>
        </row>
        <row r="205">
          <cell r="G205">
            <v>7</v>
          </cell>
        </row>
        <row r="208">
          <cell r="G208">
            <v>16</v>
          </cell>
        </row>
        <row r="211">
          <cell r="G211">
            <v>22</v>
          </cell>
        </row>
        <row r="214">
          <cell r="G214">
            <v>85</v>
          </cell>
        </row>
        <row r="217">
          <cell r="G217">
            <v>0</v>
          </cell>
        </row>
        <row r="220">
          <cell r="G220">
            <v>0</v>
          </cell>
        </row>
        <row r="223">
          <cell r="G223">
            <v>0</v>
          </cell>
        </row>
        <row r="226">
          <cell r="G226">
            <v>0</v>
          </cell>
        </row>
        <row r="229">
          <cell r="G229">
            <v>0</v>
          </cell>
        </row>
        <row r="232">
          <cell r="G232">
            <v>0</v>
          </cell>
        </row>
        <row r="235">
          <cell r="G235">
            <v>0</v>
          </cell>
        </row>
        <row r="238">
          <cell r="G238">
            <v>75</v>
          </cell>
        </row>
        <row r="241">
          <cell r="G241">
            <v>149</v>
          </cell>
        </row>
        <row r="244">
          <cell r="G244">
            <v>51</v>
          </cell>
        </row>
        <row r="247">
          <cell r="G247">
            <v>42</v>
          </cell>
        </row>
        <row r="250">
          <cell r="G250">
            <v>64</v>
          </cell>
        </row>
        <row r="253">
          <cell r="G253">
            <v>39</v>
          </cell>
        </row>
        <row r="256">
          <cell r="G256">
            <v>20</v>
          </cell>
        </row>
        <row r="259">
          <cell r="G259">
            <v>53</v>
          </cell>
        </row>
        <row r="262">
          <cell r="G262">
            <v>67</v>
          </cell>
        </row>
        <row r="265">
          <cell r="G265">
            <v>41</v>
          </cell>
        </row>
        <row r="268">
          <cell r="G268">
            <v>41</v>
          </cell>
        </row>
        <row r="271">
          <cell r="G271">
            <v>50</v>
          </cell>
        </row>
        <row r="274">
          <cell r="G274">
            <v>212</v>
          </cell>
        </row>
        <row r="277">
          <cell r="G277">
            <v>211</v>
          </cell>
        </row>
        <row r="280">
          <cell r="G280">
            <v>272</v>
          </cell>
        </row>
        <row r="283">
          <cell r="G283">
            <v>175</v>
          </cell>
        </row>
        <row r="286">
          <cell r="G286">
            <v>203</v>
          </cell>
        </row>
        <row r="289">
          <cell r="G289">
            <v>198</v>
          </cell>
        </row>
        <row r="292">
          <cell r="G292">
            <v>91</v>
          </cell>
        </row>
        <row r="295">
          <cell r="G295">
            <v>112</v>
          </cell>
        </row>
        <row r="298">
          <cell r="G298">
            <v>85</v>
          </cell>
        </row>
        <row r="301">
          <cell r="G301">
            <v>159</v>
          </cell>
        </row>
        <row r="304">
          <cell r="G304">
            <v>25</v>
          </cell>
        </row>
        <row r="307">
          <cell r="G307">
            <v>24</v>
          </cell>
        </row>
        <row r="310">
          <cell r="G310">
            <v>43</v>
          </cell>
        </row>
        <row r="313">
          <cell r="G313">
            <v>24</v>
          </cell>
        </row>
        <row r="316">
          <cell r="G316">
            <v>30</v>
          </cell>
        </row>
        <row r="319">
          <cell r="G319">
            <v>29</v>
          </cell>
        </row>
      </sheetData>
      <sheetData sheetId="16">
        <row r="5">
          <cell r="O5">
            <v>0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0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0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2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6">
          <cell r="P46">
            <v>0</v>
          </cell>
        </row>
        <row r="47">
          <cell r="Q47">
            <v>0</v>
          </cell>
        </row>
        <row r="49">
          <cell r="O49">
            <v>2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0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0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1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1</v>
          </cell>
        </row>
        <row r="82">
          <cell r="P82">
            <v>1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3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1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2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3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1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4</v>
          </cell>
        </row>
        <row r="130">
          <cell r="P130">
            <v>0</v>
          </cell>
        </row>
        <row r="131">
          <cell r="Q131">
            <v>0</v>
          </cell>
        </row>
        <row r="133">
          <cell r="O133">
            <v>1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1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0</v>
          </cell>
        </row>
        <row r="142">
          <cell r="P142">
            <v>1</v>
          </cell>
        </row>
        <row r="143">
          <cell r="Q143">
            <v>0</v>
          </cell>
        </row>
        <row r="145">
          <cell r="O145">
            <v>1</v>
          </cell>
        </row>
        <row r="146">
          <cell r="P146">
            <v>0</v>
          </cell>
        </row>
        <row r="147">
          <cell r="Q147">
            <v>0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4</v>
          </cell>
        </row>
        <row r="154">
          <cell r="P154">
            <v>0</v>
          </cell>
        </row>
        <row r="155">
          <cell r="Q155">
            <v>1</v>
          </cell>
        </row>
        <row r="157">
          <cell r="O157">
            <v>2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12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6</v>
          </cell>
        </row>
        <row r="166">
          <cell r="P166">
            <v>1</v>
          </cell>
        </row>
        <row r="167">
          <cell r="Q167">
            <v>0</v>
          </cell>
        </row>
        <row r="169">
          <cell r="O169">
            <v>12</v>
          </cell>
        </row>
        <row r="170">
          <cell r="P170">
            <v>1</v>
          </cell>
        </row>
        <row r="171">
          <cell r="Q171">
            <v>0</v>
          </cell>
        </row>
        <row r="173">
          <cell r="O173">
            <v>1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2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5</v>
          </cell>
        </row>
        <row r="183">
          <cell r="Q183">
            <v>1</v>
          </cell>
        </row>
        <row r="185">
          <cell r="O185">
            <v>0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0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0</v>
          </cell>
        </row>
        <row r="199">
          <cell r="Q199">
            <v>0</v>
          </cell>
        </row>
        <row r="201">
          <cell r="O201">
            <v>0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1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0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1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7</v>
          </cell>
        </row>
        <row r="218">
          <cell r="P218">
            <v>0</v>
          </cell>
        </row>
        <row r="219">
          <cell r="Q219">
            <v>0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1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1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0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0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1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1</v>
          </cell>
        </row>
        <row r="269">
          <cell r="O269">
            <v>0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0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0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0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0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0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1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1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3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4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1</v>
          </cell>
        </row>
        <row r="366">
          <cell r="P366">
            <v>1</v>
          </cell>
        </row>
        <row r="367">
          <cell r="Q367">
            <v>1</v>
          </cell>
        </row>
        <row r="369">
          <cell r="O369">
            <v>2</v>
          </cell>
        </row>
        <row r="370">
          <cell r="P370">
            <v>1</v>
          </cell>
        </row>
        <row r="371">
          <cell r="Q371">
            <v>1</v>
          </cell>
        </row>
        <row r="373">
          <cell r="O373">
            <v>1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1</v>
          </cell>
        </row>
        <row r="378">
          <cell r="P378">
            <v>0</v>
          </cell>
        </row>
        <row r="379">
          <cell r="Q379">
            <v>0</v>
          </cell>
        </row>
        <row r="381">
          <cell r="O381">
            <v>5</v>
          </cell>
        </row>
        <row r="382">
          <cell r="P382">
            <v>0</v>
          </cell>
        </row>
        <row r="383">
          <cell r="Q383">
            <v>0</v>
          </cell>
        </row>
        <row r="385">
          <cell r="O385">
            <v>1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1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1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3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1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0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18">
        <row r="11">
          <cell r="T11">
            <v>84</v>
          </cell>
          <cell r="V11">
            <v>1169</v>
          </cell>
          <cell r="W11">
            <v>893</v>
          </cell>
          <cell r="X11">
            <v>484</v>
          </cell>
        </row>
        <row r="17">
          <cell r="T17">
            <v>121</v>
          </cell>
          <cell r="V17">
            <v>1482</v>
          </cell>
          <cell r="W17">
            <v>1058</v>
          </cell>
          <cell r="X17">
            <v>601</v>
          </cell>
        </row>
        <row r="23">
          <cell r="T23">
            <v>168</v>
          </cell>
          <cell r="V23">
            <v>1678</v>
          </cell>
          <cell r="W23">
            <v>1119</v>
          </cell>
          <cell r="X23">
            <v>669</v>
          </cell>
        </row>
        <row r="29">
          <cell r="T29">
            <v>126</v>
          </cell>
          <cell r="V29">
            <v>1509</v>
          </cell>
          <cell r="W29">
            <v>832</v>
          </cell>
          <cell r="X29">
            <v>507</v>
          </cell>
        </row>
        <row r="35">
          <cell r="T35">
            <v>67</v>
          </cell>
          <cell r="V35">
            <v>612</v>
          </cell>
          <cell r="W35">
            <v>569</v>
          </cell>
          <cell r="X35">
            <v>285</v>
          </cell>
        </row>
        <row r="41">
          <cell r="T41">
            <v>144</v>
          </cell>
          <cell r="V41">
            <v>1687</v>
          </cell>
          <cell r="W41">
            <v>1282</v>
          </cell>
          <cell r="X41">
            <v>760</v>
          </cell>
        </row>
        <row r="47">
          <cell r="T47">
            <v>124</v>
          </cell>
          <cell r="V47">
            <v>2090</v>
          </cell>
          <cell r="W47">
            <v>1212</v>
          </cell>
          <cell r="X47">
            <v>877</v>
          </cell>
        </row>
        <row r="53">
          <cell r="T53">
            <v>100</v>
          </cell>
          <cell r="V53">
            <v>1090</v>
          </cell>
          <cell r="W53">
            <v>1002</v>
          </cell>
          <cell r="X53">
            <v>493</v>
          </cell>
        </row>
        <row r="59">
          <cell r="T59">
            <v>86</v>
          </cell>
          <cell r="V59">
            <v>1076</v>
          </cell>
          <cell r="W59">
            <v>644</v>
          </cell>
          <cell r="X59">
            <v>440</v>
          </cell>
        </row>
        <row r="65">
          <cell r="T65">
            <v>73</v>
          </cell>
          <cell r="V65">
            <v>1086</v>
          </cell>
          <cell r="W65">
            <v>866</v>
          </cell>
          <cell r="X65">
            <v>448</v>
          </cell>
        </row>
        <row r="71">
          <cell r="T71">
            <v>74</v>
          </cell>
          <cell r="V71">
            <v>567</v>
          </cell>
          <cell r="W71">
            <v>346</v>
          </cell>
          <cell r="X71">
            <v>226</v>
          </cell>
        </row>
        <row r="77">
          <cell r="T77">
            <v>229</v>
          </cell>
          <cell r="V77">
            <v>2877</v>
          </cell>
          <cell r="W77">
            <v>1787</v>
          </cell>
          <cell r="X77">
            <v>1276</v>
          </cell>
        </row>
        <row r="83">
          <cell r="T83">
            <v>178</v>
          </cell>
          <cell r="V83">
            <v>2219</v>
          </cell>
          <cell r="W83">
            <v>1833</v>
          </cell>
          <cell r="X83">
            <v>944</v>
          </cell>
        </row>
        <row r="89">
          <cell r="T89">
            <v>154</v>
          </cell>
          <cell r="V89">
            <v>1863</v>
          </cell>
          <cell r="W89">
            <v>1107</v>
          </cell>
          <cell r="X89">
            <v>810</v>
          </cell>
        </row>
        <row r="95">
          <cell r="T95">
            <v>104</v>
          </cell>
          <cell r="V95">
            <v>1313</v>
          </cell>
          <cell r="W95">
            <v>821</v>
          </cell>
          <cell r="X95">
            <v>484</v>
          </cell>
        </row>
        <row r="101">
          <cell r="T101">
            <v>65</v>
          </cell>
          <cell r="V101">
            <v>1039</v>
          </cell>
          <cell r="W101">
            <v>774</v>
          </cell>
          <cell r="X101">
            <v>454</v>
          </cell>
        </row>
        <row r="107">
          <cell r="T107">
            <v>77</v>
          </cell>
          <cell r="V107">
            <v>1084</v>
          </cell>
          <cell r="W107">
            <v>763</v>
          </cell>
          <cell r="X107">
            <v>490</v>
          </cell>
        </row>
        <row r="113">
          <cell r="T113">
            <v>105</v>
          </cell>
          <cell r="V113">
            <v>1709</v>
          </cell>
          <cell r="W113">
            <v>1031</v>
          </cell>
          <cell r="X113">
            <v>654</v>
          </cell>
        </row>
        <row r="119">
          <cell r="T119">
            <v>66</v>
          </cell>
          <cell r="V119">
            <v>1034</v>
          </cell>
          <cell r="W119">
            <v>715</v>
          </cell>
          <cell r="X119">
            <v>427</v>
          </cell>
        </row>
        <row r="125">
          <cell r="T125">
            <v>84</v>
          </cell>
          <cell r="V125">
            <v>1121</v>
          </cell>
          <cell r="W125">
            <v>686</v>
          </cell>
          <cell r="X125">
            <v>438</v>
          </cell>
        </row>
        <row r="131">
          <cell r="T131">
            <v>57</v>
          </cell>
          <cell r="V131">
            <v>1243</v>
          </cell>
          <cell r="W131">
            <v>935</v>
          </cell>
          <cell r="X131">
            <v>508</v>
          </cell>
        </row>
        <row r="137">
          <cell r="T137">
            <v>112</v>
          </cell>
          <cell r="V137">
            <v>2216</v>
          </cell>
          <cell r="W137">
            <v>1468</v>
          </cell>
          <cell r="X137">
            <v>1042</v>
          </cell>
        </row>
        <row r="143">
          <cell r="T143">
            <v>49</v>
          </cell>
          <cell r="V143">
            <v>902</v>
          </cell>
          <cell r="W143">
            <v>626</v>
          </cell>
          <cell r="X143">
            <v>387</v>
          </cell>
        </row>
        <row r="149">
          <cell r="T149">
            <v>182</v>
          </cell>
          <cell r="V149">
            <v>4500</v>
          </cell>
          <cell r="W149">
            <v>2614</v>
          </cell>
          <cell r="X149">
            <v>1917</v>
          </cell>
        </row>
        <row r="155">
          <cell r="T155">
            <v>85</v>
          </cell>
          <cell r="V155">
            <v>1943</v>
          </cell>
          <cell r="W155">
            <v>1502</v>
          </cell>
          <cell r="X155">
            <v>728</v>
          </cell>
        </row>
        <row r="161">
          <cell r="T161">
            <v>46</v>
          </cell>
          <cell r="V161">
            <v>695</v>
          </cell>
          <cell r="W161">
            <v>489</v>
          </cell>
          <cell r="X161">
            <v>272</v>
          </cell>
        </row>
        <row r="167">
          <cell r="T167">
            <v>84</v>
          </cell>
          <cell r="V167">
            <v>1458</v>
          </cell>
          <cell r="W167">
            <v>769</v>
          </cell>
          <cell r="X167">
            <v>583</v>
          </cell>
        </row>
        <row r="173">
          <cell r="T173">
            <v>126</v>
          </cell>
          <cell r="V173">
            <v>1385</v>
          </cell>
          <cell r="W173">
            <v>904</v>
          </cell>
          <cell r="X173">
            <v>416</v>
          </cell>
        </row>
        <row r="179">
          <cell r="T179">
            <v>148</v>
          </cell>
          <cell r="V179">
            <v>2105</v>
          </cell>
          <cell r="W179">
            <v>1840</v>
          </cell>
          <cell r="X179">
            <v>792</v>
          </cell>
        </row>
        <row r="185">
          <cell r="T185">
            <v>291</v>
          </cell>
          <cell r="V185">
            <v>15243</v>
          </cell>
          <cell r="W185">
            <v>3568</v>
          </cell>
          <cell r="X185">
            <v>5404</v>
          </cell>
        </row>
        <row r="191">
          <cell r="T191">
            <v>209</v>
          </cell>
          <cell r="V191">
            <v>7329</v>
          </cell>
          <cell r="W191">
            <v>2276</v>
          </cell>
          <cell r="X191">
            <v>2804</v>
          </cell>
        </row>
        <row r="197">
          <cell r="T197">
            <v>249</v>
          </cell>
          <cell r="V197">
            <v>9613</v>
          </cell>
          <cell r="W197">
            <v>3357</v>
          </cell>
          <cell r="X197">
            <v>3806</v>
          </cell>
        </row>
        <row r="203">
          <cell r="T203">
            <v>316</v>
          </cell>
          <cell r="V203">
            <v>11086</v>
          </cell>
          <cell r="W203">
            <v>3991</v>
          </cell>
          <cell r="X203">
            <v>4193</v>
          </cell>
        </row>
        <row r="209">
          <cell r="T209">
            <v>289</v>
          </cell>
          <cell r="V209">
            <v>18398</v>
          </cell>
          <cell r="W209">
            <v>5142</v>
          </cell>
          <cell r="X209">
            <v>6925</v>
          </cell>
        </row>
        <row r="215">
          <cell r="T215">
            <v>373</v>
          </cell>
          <cell r="V215">
            <v>16467</v>
          </cell>
          <cell r="W215">
            <v>9119</v>
          </cell>
          <cell r="X215">
            <v>6972</v>
          </cell>
        </row>
        <row r="221">
          <cell r="T221">
            <v>226</v>
          </cell>
          <cell r="V221">
            <v>11602</v>
          </cell>
          <cell r="W221">
            <v>4975</v>
          </cell>
          <cell r="X221">
            <v>4657</v>
          </cell>
        </row>
        <row r="227">
          <cell r="T227">
            <v>426</v>
          </cell>
          <cell r="V227">
            <v>14212</v>
          </cell>
          <cell r="W227">
            <v>10668</v>
          </cell>
          <cell r="X227">
            <v>5937</v>
          </cell>
        </row>
        <row r="233">
          <cell r="T233">
            <v>184</v>
          </cell>
          <cell r="V233">
            <v>9060</v>
          </cell>
          <cell r="W233">
            <v>1716</v>
          </cell>
          <cell r="X233">
            <v>3172</v>
          </cell>
        </row>
        <row r="239">
          <cell r="T239">
            <v>99</v>
          </cell>
          <cell r="V239">
            <v>2516</v>
          </cell>
          <cell r="W239">
            <v>1979</v>
          </cell>
          <cell r="X239">
            <v>996</v>
          </cell>
        </row>
        <row r="245">
          <cell r="T245">
            <v>377</v>
          </cell>
          <cell r="V245">
            <v>10636</v>
          </cell>
          <cell r="W245">
            <v>7765</v>
          </cell>
          <cell r="X245">
            <v>4493</v>
          </cell>
        </row>
        <row r="251">
          <cell r="T251">
            <v>488</v>
          </cell>
          <cell r="V251">
            <v>14708</v>
          </cell>
          <cell r="W251">
            <v>10310</v>
          </cell>
          <cell r="X251">
            <v>5948</v>
          </cell>
        </row>
        <row r="257">
          <cell r="T257">
            <v>406</v>
          </cell>
          <cell r="V257">
            <v>14084</v>
          </cell>
          <cell r="W257">
            <v>7256</v>
          </cell>
          <cell r="X257">
            <v>6235</v>
          </cell>
        </row>
        <row r="263">
          <cell r="T263">
            <v>232</v>
          </cell>
          <cell r="V263">
            <v>7344</v>
          </cell>
          <cell r="W263">
            <v>5318</v>
          </cell>
          <cell r="X263">
            <v>3326</v>
          </cell>
        </row>
        <row r="269">
          <cell r="T269">
            <v>53</v>
          </cell>
          <cell r="V269">
            <v>4781</v>
          </cell>
          <cell r="W269">
            <v>546</v>
          </cell>
          <cell r="X269">
            <v>1530</v>
          </cell>
        </row>
        <row r="275">
          <cell r="T275">
            <v>79</v>
          </cell>
          <cell r="V275">
            <v>3423</v>
          </cell>
          <cell r="W275">
            <v>1837</v>
          </cell>
          <cell r="X275">
            <v>1357</v>
          </cell>
        </row>
        <row r="281">
          <cell r="T281">
            <v>103</v>
          </cell>
          <cell r="V281">
            <v>1086</v>
          </cell>
          <cell r="W281">
            <v>922</v>
          </cell>
          <cell r="X281">
            <v>447</v>
          </cell>
        </row>
        <row r="287">
          <cell r="T287">
            <v>149</v>
          </cell>
          <cell r="V287">
            <v>2836</v>
          </cell>
          <cell r="W287">
            <v>1258</v>
          </cell>
          <cell r="X287">
            <v>1037</v>
          </cell>
        </row>
        <row r="293">
          <cell r="T293">
            <v>72</v>
          </cell>
          <cell r="V293">
            <v>862</v>
          </cell>
          <cell r="W293">
            <v>665</v>
          </cell>
          <cell r="X293">
            <v>412</v>
          </cell>
        </row>
        <row r="299">
          <cell r="T299">
            <v>72</v>
          </cell>
          <cell r="V299">
            <v>1520</v>
          </cell>
          <cell r="W299">
            <v>1121</v>
          </cell>
          <cell r="X299">
            <v>636</v>
          </cell>
        </row>
        <row r="305">
          <cell r="T305">
            <v>48</v>
          </cell>
          <cell r="V305">
            <v>1013</v>
          </cell>
          <cell r="W305">
            <v>531</v>
          </cell>
          <cell r="X305">
            <v>361</v>
          </cell>
        </row>
        <row r="311">
          <cell r="T311">
            <v>155</v>
          </cell>
          <cell r="V311">
            <v>7438</v>
          </cell>
          <cell r="W311">
            <v>3805</v>
          </cell>
          <cell r="X311">
            <v>2823</v>
          </cell>
        </row>
        <row r="317">
          <cell r="T317">
            <v>74</v>
          </cell>
          <cell r="V317">
            <v>1593</v>
          </cell>
          <cell r="W317">
            <v>838</v>
          </cell>
          <cell r="X317">
            <v>648</v>
          </cell>
        </row>
        <row r="323">
          <cell r="T323">
            <v>158</v>
          </cell>
          <cell r="V323">
            <v>4858</v>
          </cell>
          <cell r="W323">
            <v>2313</v>
          </cell>
          <cell r="X323">
            <v>3918</v>
          </cell>
        </row>
        <row r="329">
          <cell r="T329">
            <v>126</v>
          </cell>
          <cell r="V329">
            <v>8569</v>
          </cell>
          <cell r="W329">
            <v>3135</v>
          </cell>
          <cell r="X329">
            <v>3076</v>
          </cell>
        </row>
        <row r="335">
          <cell r="T335">
            <v>73</v>
          </cell>
          <cell r="V335">
            <v>1206</v>
          </cell>
          <cell r="W335">
            <v>522</v>
          </cell>
          <cell r="X335">
            <v>440</v>
          </cell>
        </row>
        <row r="341">
          <cell r="T341">
            <v>46</v>
          </cell>
          <cell r="V341">
            <v>409</v>
          </cell>
          <cell r="W341">
            <v>243</v>
          </cell>
          <cell r="X341">
            <v>156</v>
          </cell>
        </row>
        <row r="347">
          <cell r="T347">
            <v>62</v>
          </cell>
          <cell r="V347">
            <v>556</v>
          </cell>
          <cell r="W347">
            <v>310</v>
          </cell>
          <cell r="X347">
            <v>199</v>
          </cell>
        </row>
        <row r="353">
          <cell r="T353">
            <v>78</v>
          </cell>
          <cell r="V353">
            <v>1593</v>
          </cell>
          <cell r="W353">
            <v>691</v>
          </cell>
          <cell r="X353">
            <v>513</v>
          </cell>
        </row>
        <row r="359">
          <cell r="T359">
            <v>165</v>
          </cell>
          <cell r="V359">
            <v>6364</v>
          </cell>
          <cell r="W359">
            <v>995</v>
          </cell>
          <cell r="X359">
            <v>2192</v>
          </cell>
        </row>
        <row r="365">
          <cell r="T365">
            <v>0</v>
          </cell>
          <cell r="V365">
            <v>645</v>
          </cell>
          <cell r="W365">
            <v>401</v>
          </cell>
          <cell r="X365">
            <v>275</v>
          </cell>
        </row>
        <row r="371">
          <cell r="T371">
            <v>103</v>
          </cell>
          <cell r="V371">
            <v>1809</v>
          </cell>
          <cell r="W371">
            <v>1592</v>
          </cell>
          <cell r="X371">
            <v>726</v>
          </cell>
        </row>
        <row r="377">
          <cell r="T377">
            <v>40</v>
          </cell>
          <cell r="V377">
            <v>328</v>
          </cell>
          <cell r="W377">
            <v>178</v>
          </cell>
          <cell r="X377">
            <v>114</v>
          </cell>
        </row>
        <row r="383">
          <cell r="T383">
            <v>39</v>
          </cell>
          <cell r="V383">
            <v>376</v>
          </cell>
          <cell r="W383">
            <v>202</v>
          </cell>
          <cell r="X383">
            <v>154</v>
          </cell>
        </row>
        <row r="389">
          <cell r="T389">
            <v>69</v>
          </cell>
          <cell r="V389">
            <v>713</v>
          </cell>
          <cell r="W389">
            <v>515</v>
          </cell>
          <cell r="X389">
            <v>229</v>
          </cell>
        </row>
        <row r="395">
          <cell r="T395">
            <v>49</v>
          </cell>
          <cell r="V395">
            <v>587</v>
          </cell>
          <cell r="W395">
            <v>397</v>
          </cell>
          <cell r="X395">
            <v>194</v>
          </cell>
        </row>
        <row r="401">
          <cell r="T401">
            <v>62</v>
          </cell>
          <cell r="V401">
            <v>842</v>
          </cell>
          <cell r="W401">
            <v>549</v>
          </cell>
          <cell r="X401">
            <v>384</v>
          </cell>
        </row>
        <row r="407">
          <cell r="T407">
            <v>45</v>
          </cell>
          <cell r="V407">
            <v>570</v>
          </cell>
          <cell r="W407">
            <v>351</v>
          </cell>
          <cell r="X407">
            <v>204</v>
          </cell>
        </row>
        <row r="413">
          <cell r="T413">
            <v>57</v>
          </cell>
          <cell r="V413">
            <v>537</v>
          </cell>
          <cell r="W413">
            <v>301</v>
          </cell>
          <cell r="X413">
            <v>181</v>
          </cell>
        </row>
        <row r="419">
          <cell r="T419">
            <v>50</v>
          </cell>
          <cell r="V419">
            <v>582</v>
          </cell>
          <cell r="W419">
            <v>308</v>
          </cell>
          <cell r="X419">
            <v>221</v>
          </cell>
        </row>
        <row r="425">
          <cell r="T425">
            <v>101</v>
          </cell>
          <cell r="V425">
            <v>2002</v>
          </cell>
          <cell r="W425">
            <v>1306</v>
          </cell>
          <cell r="X425">
            <v>752</v>
          </cell>
        </row>
        <row r="431">
          <cell r="T431">
            <v>96</v>
          </cell>
          <cell r="V431">
            <v>1867</v>
          </cell>
          <cell r="W431">
            <v>1326</v>
          </cell>
          <cell r="X431">
            <v>788</v>
          </cell>
        </row>
        <row r="437">
          <cell r="T437">
            <v>78</v>
          </cell>
          <cell r="V437">
            <v>1052</v>
          </cell>
          <cell r="W437">
            <v>769</v>
          </cell>
          <cell r="X437">
            <v>375</v>
          </cell>
        </row>
        <row r="443">
          <cell r="T443">
            <v>44</v>
          </cell>
          <cell r="V443">
            <v>953</v>
          </cell>
          <cell r="W443">
            <v>513</v>
          </cell>
          <cell r="X443">
            <v>341</v>
          </cell>
        </row>
        <row r="449">
          <cell r="T449">
            <v>74</v>
          </cell>
          <cell r="V449">
            <v>1008</v>
          </cell>
          <cell r="W449">
            <v>743</v>
          </cell>
          <cell r="X449">
            <v>431</v>
          </cell>
        </row>
        <row r="455">
          <cell r="T455">
            <v>76</v>
          </cell>
          <cell r="V455">
            <v>786</v>
          </cell>
          <cell r="W455">
            <v>456</v>
          </cell>
          <cell r="X455">
            <v>398</v>
          </cell>
        </row>
        <row r="461">
          <cell r="T461">
            <v>60</v>
          </cell>
          <cell r="V461">
            <v>1061</v>
          </cell>
          <cell r="W461">
            <v>646</v>
          </cell>
          <cell r="X461">
            <v>432</v>
          </cell>
        </row>
        <row r="467">
          <cell r="T467">
            <v>53</v>
          </cell>
          <cell r="V467">
            <v>848</v>
          </cell>
          <cell r="W467">
            <v>483</v>
          </cell>
          <cell r="X467">
            <v>372</v>
          </cell>
        </row>
        <row r="473">
          <cell r="T473">
            <v>127</v>
          </cell>
          <cell r="V473">
            <v>2476</v>
          </cell>
          <cell r="W473">
            <v>1799</v>
          </cell>
          <cell r="X473">
            <v>1172</v>
          </cell>
        </row>
        <row r="479">
          <cell r="T479">
            <v>239</v>
          </cell>
          <cell r="V479">
            <v>3321</v>
          </cell>
          <cell r="W479">
            <v>2383</v>
          </cell>
          <cell r="X479">
            <v>1534</v>
          </cell>
        </row>
        <row r="485">
          <cell r="T485">
            <v>94</v>
          </cell>
          <cell r="V485">
            <v>1288</v>
          </cell>
          <cell r="W485">
            <v>716</v>
          </cell>
          <cell r="X485">
            <v>527</v>
          </cell>
        </row>
        <row r="491">
          <cell r="T491">
            <v>109</v>
          </cell>
          <cell r="V491">
            <v>1448</v>
          </cell>
          <cell r="W491">
            <v>870</v>
          </cell>
          <cell r="X491">
            <v>606</v>
          </cell>
        </row>
        <row r="497">
          <cell r="T497">
            <v>130</v>
          </cell>
          <cell r="V497">
            <v>1874</v>
          </cell>
          <cell r="W497">
            <v>1432</v>
          </cell>
          <cell r="X497">
            <v>903</v>
          </cell>
        </row>
        <row r="503">
          <cell r="T503">
            <v>122</v>
          </cell>
          <cell r="V503">
            <v>1172</v>
          </cell>
          <cell r="W503">
            <v>722</v>
          </cell>
          <cell r="X503">
            <v>579</v>
          </cell>
        </row>
        <row r="509">
          <cell r="T509">
            <v>112</v>
          </cell>
          <cell r="V509">
            <v>1163</v>
          </cell>
          <cell r="W509">
            <v>720</v>
          </cell>
          <cell r="X509">
            <v>477</v>
          </cell>
        </row>
        <row r="515">
          <cell r="T515">
            <v>99</v>
          </cell>
          <cell r="V515">
            <v>2054</v>
          </cell>
          <cell r="W515">
            <v>617</v>
          </cell>
          <cell r="X515">
            <v>782</v>
          </cell>
        </row>
        <row r="521">
          <cell r="T521">
            <v>134</v>
          </cell>
          <cell r="V521">
            <v>2711</v>
          </cell>
          <cell r="W521">
            <v>1038</v>
          </cell>
          <cell r="X521">
            <v>1069</v>
          </cell>
        </row>
        <row r="527">
          <cell r="T527">
            <v>131</v>
          </cell>
          <cell r="V527">
            <v>2017</v>
          </cell>
          <cell r="W527">
            <v>1444</v>
          </cell>
          <cell r="X527">
            <v>958</v>
          </cell>
        </row>
        <row r="533">
          <cell r="T533">
            <v>92</v>
          </cell>
          <cell r="V533">
            <v>1334</v>
          </cell>
          <cell r="W533">
            <v>946</v>
          </cell>
          <cell r="X533">
            <v>664</v>
          </cell>
        </row>
        <row r="539">
          <cell r="T539">
            <v>284</v>
          </cell>
          <cell r="V539">
            <v>3478</v>
          </cell>
          <cell r="W539">
            <v>2215</v>
          </cell>
          <cell r="X539">
            <v>1741</v>
          </cell>
        </row>
        <row r="545">
          <cell r="T545">
            <v>290</v>
          </cell>
          <cell r="V545">
            <v>9285</v>
          </cell>
          <cell r="W545">
            <v>3961</v>
          </cell>
          <cell r="X545">
            <v>3777</v>
          </cell>
        </row>
        <row r="551">
          <cell r="T551">
            <v>310</v>
          </cell>
          <cell r="V551">
            <v>10639</v>
          </cell>
          <cell r="W551">
            <v>6745</v>
          </cell>
          <cell r="X551">
            <v>4401</v>
          </cell>
        </row>
        <row r="557">
          <cell r="T557">
            <v>324</v>
          </cell>
          <cell r="V557">
            <v>14795</v>
          </cell>
          <cell r="W557">
            <v>8563</v>
          </cell>
          <cell r="X557">
            <v>6013</v>
          </cell>
        </row>
        <row r="563">
          <cell r="T563">
            <v>160</v>
          </cell>
          <cell r="V563">
            <v>11181</v>
          </cell>
          <cell r="W563">
            <v>4284</v>
          </cell>
          <cell r="X563">
            <v>4297</v>
          </cell>
        </row>
        <row r="569">
          <cell r="T569">
            <v>282</v>
          </cell>
          <cell r="V569">
            <v>8497</v>
          </cell>
          <cell r="W569">
            <v>4180</v>
          </cell>
          <cell r="X569">
            <v>3401</v>
          </cell>
        </row>
        <row r="575">
          <cell r="T575">
            <v>272</v>
          </cell>
          <cell r="V575">
            <v>10545</v>
          </cell>
          <cell r="W575">
            <v>6907</v>
          </cell>
          <cell r="X575">
            <v>4330</v>
          </cell>
        </row>
        <row r="581">
          <cell r="T581">
            <v>125</v>
          </cell>
          <cell r="V581">
            <v>5163</v>
          </cell>
          <cell r="W581">
            <v>2466</v>
          </cell>
          <cell r="X581">
            <v>1933</v>
          </cell>
        </row>
        <row r="587">
          <cell r="T587">
            <v>167</v>
          </cell>
          <cell r="V587">
            <v>8134</v>
          </cell>
          <cell r="W587">
            <v>3669</v>
          </cell>
          <cell r="X587">
            <v>3319</v>
          </cell>
        </row>
        <row r="593">
          <cell r="T593">
            <v>77</v>
          </cell>
          <cell r="V593">
            <v>5273</v>
          </cell>
          <cell r="W593">
            <v>1654</v>
          </cell>
          <cell r="X593">
            <v>2115</v>
          </cell>
        </row>
        <row r="599">
          <cell r="T599">
            <v>181</v>
          </cell>
          <cell r="V599">
            <v>6630</v>
          </cell>
          <cell r="W599">
            <v>4407</v>
          </cell>
          <cell r="X599">
            <v>2788</v>
          </cell>
        </row>
        <row r="605">
          <cell r="T605">
            <v>125</v>
          </cell>
          <cell r="V605">
            <v>2338</v>
          </cell>
          <cell r="W605">
            <v>1340</v>
          </cell>
          <cell r="X605">
            <v>961</v>
          </cell>
        </row>
        <row r="611">
          <cell r="T611">
            <v>121</v>
          </cell>
          <cell r="V611">
            <v>1401</v>
          </cell>
          <cell r="W611">
            <v>1028</v>
          </cell>
          <cell r="X611">
            <v>857</v>
          </cell>
        </row>
        <row r="617">
          <cell r="T617">
            <v>100</v>
          </cell>
          <cell r="V617">
            <v>1553</v>
          </cell>
          <cell r="W617">
            <v>1196</v>
          </cell>
          <cell r="X617">
            <v>747</v>
          </cell>
        </row>
        <row r="623">
          <cell r="T623">
            <v>144</v>
          </cell>
          <cell r="V623">
            <v>2310</v>
          </cell>
          <cell r="W623">
            <v>1586</v>
          </cell>
          <cell r="X623">
            <v>954</v>
          </cell>
        </row>
        <row r="629">
          <cell r="T629">
            <v>43</v>
          </cell>
          <cell r="V629">
            <v>850</v>
          </cell>
          <cell r="W629">
            <v>481</v>
          </cell>
          <cell r="X629">
            <v>306</v>
          </cell>
        </row>
        <row r="635">
          <cell r="T635">
            <v>73</v>
          </cell>
          <cell r="V635">
            <v>835</v>
          </cell>
          <cell r="W635">
            <v>519</v>
          </cell>
          <cell r="X635">
            <v>655</v>
          </cell>
        </row>
        <row r="643">
          <cell r="F643">
            <v>206583</v>
          </cell>
          <cell r="K643">
            <v>395488</v>
          </cell>
          <cell r="M643">
            <v>161462</v>
          </cell>
        </row>
      </sheetData>
      <sheetData sheetId="19">
        <row r="5">
          <cell r="K5">
            <v>2253</v>
          </cell>
        </row>
        <row r="6">
          <cell r="K6">
            <v>27</v>
          </cell>
        </row>
        <row r="7">
          <cell r="K7">
            <v>0</v>
          </cell>
        </row>
        <row r="9">
          <cell r="K9">
            <v>2547</v>
          </cell>
        </row>
        <row r="10">
          <cell r="K10">
            <v>2</v>
          </cell>
        </row>
        <row r="11">
          <cell r="K11">
            <v>0</v>
          </cell>
        </row>
        <row r="13">
          <cell r="K13">
            <v>3146</v>
          </cell>
        </row>
        <row r="14">
          <cell r="K14">
            <v>12</v>
          </cell>
        </row>
        <row r="15">
          <cell r="K15">
            <v>0</v>
          </cell>
        </row>
        <row r="17">
          <cell r="K17">
            <v>2612</v>
          </cell>
        </row>
        <row r="18">
          <cell r="K18">
            <v>16</v>
          </cell>
        </row>
        <row r="19">
          <cell r="K19">
            <v>3</v>
          </cell>
        </row>
        <row r="21">
          <cell r="K21">
            <v>1230</v>
          </cell>
        </row>
        <row r="22">
          <cell r="K22">
            <v>27</v>
          </cell>
        </row>
        <row r="23">
          <cell r="K23">
            <v>1</v>
          </cell>
        </row>
        <row r="25">
          <cell r="K25">
            <v>3090</v>
          </cell>
        </row>
        <row r="26">
          <cell r="K26">
            <v>15</v>
          </cell>
        </row>
        <row r="27">
          <cell r="K27">
            <v>2</v>
          </cell>
        </row>
        <row r="29">
          <cell r="K29">
            <v>3745</v>
          </cell>
        </row>
        <row r="30">
          <cell r="K30">
            <v>50</v>
          </cell>
        </row>
        <row r="31">
          <cell r="K31">
            <v>3</v>
          </cell>
        </row>
        <row r="33">
          <cell r="K33">
            <v>2249</v>
          </cell>
        </row>
        <row r="34">
          <cell r="K34">
            <v>27</v>
          </cell>
        </row>
        <row r="35">
          <cell r="K35">
            <v>6</v>
          </cell>
        </row>
        <row r="37">
          <cell r="K37">
            <v>1890</v>
          </cell>
        </row>
        <row r="38">
          <cell r="K38">
            <v>16</v>
          </cell>
        </row>
        <row r="39">
          <cell r="K39">
            <v>4</v>
          </cell>
        </row>
        <row r="41">
          <cell r="K41">
            <v>1743</v>
          </cell>
        </row>
        <row r="42">
          <cell r="K42">
            <v>9</v>
          </cell>
        </row>
        <row r="43">
          <cell r="K43">
            <v>2</v>
          </cell>
        </row>
        <row r="45">
          <cell r="K45">
            <v>1022</v>
          </cell>
        </row>
        <row r="46">
          <cell r="K46">
            <v>15</v>
          </cell>
        </row>
        <row r="47">
          <cell r="K47">
            <v>3</v>
          </cell>
        </row>
        <row r="49">
          <cell r="K49">
            <v>5250</v>
          </cell>
        </row>
        <row r="50">
          <cell r="K50">
            <v>14</v>
          </cell>
        </row>
        <row r="51">
          <cell r="K51">
            <v>7</v>
          </cell>
        </row>
        <row r="53">
          <cell r="K53">
            <v>4511</v>
          </cell>
        </row>
        <row r="54">
          <cell r="K54">
            <v>6</v>
          </cell>
        </row>
        <row r="55">
          <cell r="K55">
            <v>8</v>
          </cell>
        </row>
        <row r="57">
          <cell r="K57">
            <v>3388</v>
          </cell>
        </row>
        <row r="58">
          <cell r="K58">
            <v>2</v>
          </cell>
        </row>
        <row r="59">
          <cell r="K59">
            <v>1</v>
          </cell>
        </row>
        <row r="61">
          <cell r="K61">
            <v>2275</v>
          </cell>
        </row>
        <row r="62">
          <cell r="K62">
            <v>8</v>
          </cell>
        </row>
        <row r="63">
          <cell r="K63">
            <v>0</v>
          </cell>
        </row>
        <row r="65">
          <cell r="K65">
            <v>2055</v>
          </cell>
        </row>
        <row r="66">
          <cell r="K66">
            <v>0</v>
          </cell>
        </row>
        <row r="67">
          <cell r="K67">
            <v>1</v>
          </cell>
        </row>
        <row r="69">
          <cell r="K69">
            <v>2088</v>
          </cell>
        </row>
        <row r="70">
          <cell r="K70">
            <v>4</v>
          </cell>
        </row>
        <row r="71">
          <cell r="K71">
            <v>0</v>
          </cell>
        </row>
        <row r="73">
          <cell r="K73">
            <v>2731</v>
          </cell>
        </row>
        <row r="74">
          <cell r="K74">
            <v>18</v>
          </cell>
        </row>
        <row r="75">
          <cell r="K75">
            <v>6</v>
          </cell>
        </row>
        <row r="77">
          <cell r="K77">
            <v>1964</v>
          </cell>
        </row>
        <row r="78">
          <cell r="K78">
            <v>7</v>
          </cell>
        </row>
        <row r="79">
          <cell r="K79">
            <v>0</v>
          </cell>
        </row>
        <row r="81">
          <cell r="K81">
            <v>1919</v>
          </cell>
        </row>
        <row r="82">
          <cell r="K82">
            <v>29</v>
          </cell>
        </row>
        <row r="83">
          <cell r="K83">
            <v>1</v>
          </cell>
        </row>
        <row r="85">
          <cell r="K85">
            <v>2250</v>
          </cell>
        </row>
        <row r="86">
          <cell r="K86">
            <v>11</v>
          </cell>
        </row>
        <row r="87">
          <cell r="K87">
            <v>0</v>
          </cell>
        </row>
        <row r="89">
          <cell r="K89">
            <v>4160</v>
          </cell>
        </row>
        <row r="90">
          <cell r="K90">
            <v>9</v>
          </cell>
        </row>
        <row r="91">
          <cell r="K91">
            <v>2</v>
          </cell>
        </row>
        <row r="93">
          <cell r="K93">
            <v>1690</v>
          </cell>
        </row>
        <row r="94">
          <cell r="K94">
            <v>6</v>
          </cell>
        </row>
        <row r="95">
          <cell r="K95">
            <v>0</v>
          </cell>
        </row>
        <row r="97">
          <cell r="K97">
            <v>7960</v>
          </cell>
        </row>
        <row r="98">
          <cell r="K98">
            <v>68</v>
          </cell>
        </row>
        <row r="99">
          <cell r="K99">
            <v>12</v>
          </cell>
        </row>
        <row r="101">
          <cell r="K101">
            <v>3794</v>
          </cell>
        </row>
        <row r="102">
          <cell r="K102">
            <v>7</v>
          </cell>
        </row>
        <row r="103">
          <cell r="K103">
            <v>1</v>
          </cell>
        </row>
        <row r="105">
          <cell r="K105">
            <v>1300</v>
          </cell>
        </row>
        <row r="106">
          <cell r="K106">
            <v>4</v>
          </cell>
        </row>
        <row r="107">
          <cell r="K107">
            <v>1</v>
          </cell>
        </row>
        <row r="109">
          <cell r="K109">
            <v>2457</v>
          </cell>
        </row>
        <row r="110">
          <cell r="K110">
            <v>22</v>
          </cell>
        </row>
        <row r="111">
          <cell r="K111">
            <v>1</v>
          </cell>
        </row>
        <row r="113">
          <cell r="K113">
            <v>2388</v>
          </cell>
        </row>
        <row r="114">
          <cell r="K114">
            <v>52</v>
          </cell>
        </row>
        <row r="115">
          <cell r="K115">
            <v>8</v>
          </cell>
        </row>
        <row r="117">
          <cell r="K117">
            <v>4308</v>
          </cell>
        </row>
        <row r="118">
          <cell r="K118">
            <v>61</v>
          </cell>
        </row>
        <row r="119">
          <cell r="K119">
            <v>4</v>
          </cell>
        </row>
        <row r="121">
          <cell r="K121">
            <v>21629</v>
          </cell>
        </row>
        <row r="122">
          <cell r="K122">
            <v>30</v>
          </cell>
        </row>
        <row r="123">
          <cell r="K123">
            <v>6</v>
          </cell>
        </row>
        <row r="125">
          <cell r="K125">
            <v>11080</v>
          </cell>
        </row>
        <row r="126">
          <cell r="K126">
            <v>44</v>
          </cell>
        </row>
        <row r="127">
          <cell r="K127">
            <v>8</v>
          </cell>
        </row>
        <row r="129">
          <cell r="K129">
            <v>14646</v>
          </cell>
        </row>
        <row r="130">
          <cell r="K130">
            <v>91</v>
          </cell>
        </row>
        <row r="131">
          <cell r="K131">
            <v>19</v>
          </cell>
        </row>
        <row r="133">
          <cell r="K133">
            <v>16961</v>
          </cell>
        </row>
        <row r="134">
          <cell r="K134">
            <v>186</v>
          </cell>
        </row>
        <row r="135">
          <cell r="K135">
            <v>35</v>
          </cell>
        </row>
        <row r="137">
          <cell r="K137">
            <v>26713</v>
          </cell>
        </row>
        <row r="138">
          <cell r="K138">
            <v>177</v>
          </cell>
        </row>
        <row r="139">
          <cell r="K139">
            <v>27</v>
          </cell>
        </row>
        <row r="141">
          <cell r="K141">
            <v>28490</v>
          </cell>
        </row>
        <row r="142">
          <cell r="K142">
            <v>492</v>
          </cell>
        </row>
        <row r="143">
          <cell r="K143">
            <v>77</v>
          </cell>
        </row>
        <row r="145">
          <cell r="K145">
            <v>17954</v>
          </cell>
        </row>
        <row r="146">
          <cell r="K146">
            <v>340</v>
          </cell>
        </row>
        <row r="147">
          <cell r="K147">
            <v>60</v>
          </cell>
        </row>
        <row r="149">
          <cell r="K149">
            <v>28185</v>
          </cell>
        </row>
        <row r="150">
          <cell r="K150">
            <v>144</v>
          </cell>
        </row>
        <row r="151">
          <cell r="K151">
            <v>16</v>
          </cell>
        </row>
        <row r="153">
          <cell r="K153">
            <v>14595</v>
          </cell>
        </row>
        <row r="154">
          <cell r="K154">
            <v>328</v>
          </cell>
        </row>
        <row r="155">
          <cell r="K155">
            <v>17</v>
          </cell>
        </row>
        <row r="157">
          <cell r="K157">
            <v>4503</v>
          </cell>
        </row>
        <row r="158">
          <cell r="K158">
            <v>71</v>
          </cell>
        </row>
        <row r="159">
          <cell r="K159">
            <v>20</v>
          </cell>
        </row>
        <row r="161">
          <cell r="K161">
            <v>20205</v>
          </cell>
        </row>
        <row r="162">
          <cell r="K162">
            <v>117</v>
          </cell>
        </row>
        <row r="163">
          <cell r="K163">
            <v>35</v>
          </cell>
        </row>
        <row r="165">
          <cell r="K165">
            <v>27069</v>
          </cell>
        </row>
        <row r="166">
          <cell r="K166">
            <v>367</v>
          </cell>
        </row>
        <row r="167">
          <cell r="K167">
            <v>77</v>
          </cell>
        </row>
        <row r="169">
          <cell r="K169">
            <v>25668</v>
          </cell>
        </row>
        <row r="170">
          <cell r="K170">
            <v>167</v>
          </cell>
        </row>
        <row r="171">
          <cell r="K171">
            <v>13</v>
          </cell>
        </row>
        <row r="173">
          <cell r="K173">
            <v>13700</v>
          </cell>
        </row>
        <row r="174">
          <cell r="K174">
            <v>181</v>
          </cell>
        </row>
        <row r="175">
          <cell r="K175">
            <v>44</v>
          </cell>
        </row>
        <row r="177">
          <cell r="K177">
            <v>9784</v>
          </cell>
        </row>
        <row r="178">
          <cell r="K178">
            <v>18</v>
          </cell>
        </row>
        <row r="179">
          <cell r="K179">
            <v>11</v>
          </cell>
        </row>
        <row r="181">
          <cell r="K181">
            <v>6467</v>
          </cell>
        </row>
        <row r="182">
          <cell r="K182">
            <v>83</v>
          </cell>
        </row>
        <row r="183">
          <cell r="K183">
            <v>20</v>
          </cell>
        </row>
        <row r="185">
          <cell r="K185">
            <v>2188</v>
          </cell>
        </row>
        <row r="186">
          <cell r="K186">
            <v>16</v>
          </cell>
        </row>
        <row r="187">
          <cell r="K187">
            <v>1</v>
          </cell>
        </row>
        <row r="189">
          <cell r="K189">
            <v>5524</v>
          </cell>
        </row>
        <row r="190">
          <cell r="K190">
            <v>38</v>
          </cell>
        </row>
        <row r="191">
          <cell r="K191">
            <v>2</v>
          </cell>
        </row>
        <row r="193">
          <cell r="K193">
            <v>1811</v>
          </cell>
        </row>
        <row r="194">
          <cell r="K194">
            <v>9</v>
          </cell>
        </row>
        <row r="195">
          <cell r="K195">
            <v>1</v>
          </cell>
        </row>
        <row r="197">
          <cell r="K197">
            <v>2415</v>
          </cell>
        </row>
        <row r="198">
          <cell r="K198">
            <v>36</v>
          </cell>
        </row>
        <row r="199">
          <cell r="K199">
            <v>5</v>
          </cell>
        </row>
        <row r="201">
          <cell r="K201">
            <v>1617</v>
          </cell>
        </row>
        <row r="202">
          <cell r="K202">
            <v>36</v>
          </cell>
        </row>
        <row r="203">
          <cell r="K203">
            <v>4</v>
          </cell>
        </row>
        <row r="205">
          <cell r="K205">
            <v>14173</v>
          </cell>
        </row>
        <row r="206">
          <cell r="K206">
            <v>65</v>
          </cell>
        </row>
        <row r="207">
          <cell r="K207">
            <v>9</v>
          </cell>
        </row>
        <row r="209">
          <cell r="K209">
            <v>3049</v>
          </cell>
        </row>
        <row r="210">
          <cell r="K210">
            <v>58</v>
          </cell>
        </row>
        <row r="211">
          <cell r="K211">
            <v>5</v>
          </cell>
        </row>
        <row r="213">
          <cell r="K213">
            <v>25140</v>
          </cell>
        </row>
        <row r="214">
          <cell r="K214">
            <v>42</v>
          </cell>
        </row>
        <row r="215">
          <cell r="K215">
            <v>5</v>
          </cell>
        </row>
        <row r="217">
          <cell r="K217">
            <v>14448</v>
          </cell>
        </row>
        <row r="218">
          <cell r="K218">
            <v>294</v>
          </cell>
        </row>
        <row r="219">
          <cell r="K219">
            <v>11</v>
          </cell>
        </row>
        <row r="221">
          <cell r="K221">
            <v>1978</v>
          </cell>
        </row>
        <row r="222">
          <cell r="K222">
            <v>20</v>
          </cell>
        </row>
        <row r="223">
          <cell r="K223">
            <v>0</v>
          </cell>
        </row>
        <row r="225">
          <cell r="K225">
            <v>733</v>
          </cell>
        </row>
        <row r="226">
          <cell r="K226">
            <v>9</v>
          </cell>
        </row>
        <row r="227">
          <cell r="K227">
            <v>1</v>
          </cell>
        </row>
        <row r="229">
          <cell r="K229">
            <v>969</v>
          </cell>
        </row>
        <row r="230">
          <cell r="K230">
            <v>3</v>
          </cell>
        </row>
        <row r="231">
          <cell r="K231">
            <v>1</v>
          </cell>
        </row>
        <row r="233">
          <cell r="K233">
            <v>2563</v>
          </cell>
        </row>
        <row r="234">
          <cell r="K234">
            <v>4</v>
          </cell>
        </row>
        <row r="235">
          <cell r="K235">
            <v>0</v>
          </cell>
        </row>
        <row r="237">
          <cell r="K237">
            <v>8304</v>
          </cell>
        </row>
        <row r="238">
          <cell r="K238">
            <v>3</v>
          </cell>
        </row>
        <row r="239">
          <cell r="K239">
            <v>5</v>
          </cell>
        </row>
        <row r="241">
          <cell r="K241">
            <v>1197</v>
          </cell>
        </row>
        <row r="242">
          <cell r="K242">
            <v>5</v>
          </cell>
        </row>
        <row r="243">
          <cell r="K243">
            <v>4</v>
          </cell>
        </row>
        <row r="245">
          <cell r="K245">
            <v>3779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564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665</v>
          </cell>
        </row>
        <row r="254">
          <cell r="K254">
            <v>2</v>
          </cell>
        </row>
        <row r="255">
          <cell r="K255">
            <v>0</v>
          </cell>
        </row>
        <row r="257">
          <cell r="K257">
            <v>1324</v>
          </cell>
        </row>
        <row r="258">
          <cell r="K258">
            <v>22</v>
          </cell>
        </row>
        <row r="259">
          <cell r="K259">
            <v>11</v>
          </cell>
        </row>
        <row r="261">
          <cell r="K261">
            <v>1072</v>
          </cell>
        </row>
        <row r="262">
          <cell r="K262">
            <v>1</v>
          </cell>
        </row>
        <row r="263">
          <cell r="K263">
            <v>2</v>
          </cell>
        </row>
        <row r="265">
          <cell r="K265">
            <v>1589</v>
          </cell>
        </row>
        <row r="266">
          <cell r="K266">
            <v>6</v>
          </cell>
        </row>
        <row r="267">
          <cell r="K267">
            <v>2</v>
          </cell>
        </row>
        <row r="269">
          <cell r="K269">
            <v>1021</v>
          </cell>
        </row>
        <row r="270">
          <cell r="K270">
            <v>4</v>
          </cell>
        </row>
        <row r="271">
          <cell r="K271">
            <v>1</v>
          </cell>
        </row>
        <row r="273">
          <cell r="K273">
            <v>929</v>
          </cell>
        </row>
        <row r="274">
          <cell r="K274">
            <v>6</v>
          </cell>
        </row>
        <row r="275">
          <cell r="K275">
            <v>1</v>
          </cell>
        </row>
        <row r="277">
          <cell r="K277">
            <v>1028</v>
          </cell>
        </row>
        <row r="278">
          <cell r="K278">
            <v>2</v>
          </cell>
        </row>
        <row r="279">
          <cell r="K279">
            <v>3</v>
          </cell>
        </row>
        <row r="281">
          <cell r="K281">
            <v>3657</v>
          </cell>
        </row>
        <row r="282">
          <cell r="K282">
            <v>16</v>
          </cell>
        </row>
        <row r="283">
          <cell r="K283">
            <v>3</v>
          </cell>
        </row>
        <row r="285">
          <cell r="K285">
            <v>3573</v>
          </cell>
        </row>
        <row r="286">
          <cell r="K286">
            <v>1</v>
          </cell>
        </row>
        <row r="287">
          <cell r="K287">
            <v>0</v>
          </cell>
        </row>
        <row r="289">
          <cell r="K289">
            <v>1945</v>
          </cell>
        </row>
        <row r="290">
          <cell r="K290">
            <v>3</v>
          </cell>
        </row>
        <row r="291">
          <cell r="K291">
            <v>2</v>
          </cell>
        </row>
        <row r="293">
          <cell r="K293">
            <v>5306</v>
          </cell>
        </row>
        <row r="294">
          <cell r="K294">
            <v>4</v>
          </cell>
        </row>
        <row r="295">
          <cell r="K295">
            <v>2</v>
          </cell>
        </row>
        <row r="297">
          <cell r="K297">
            <v>1908</v>
          </cell>
        </row>
        <row r="298">
          <cell r="K298">
            <v>1</v>
          </cell>
        </row>
        <row r="299">
          <cell r="K299">
            <v>0</v>
          </cell>
        </row>
        <row r="301">
          <cell r="K301">
            <v>1391</v>
          </cell>
        </row>
        <row r="302">
          <cell r="K302">
            <v>2</v>
          </cell>
        </row>
        <row r="303">
          <cell r="K303">
            <v>0</v>
          </cell>
        </row>
        <row r="305">
          <cell r="K305">
            <v>1915</v>
          </cell>
        </row>
        <row r="306">
          <cell r="K306">
            <v>2</v>
          </cell>
        </row>
        <row r="307">
          <cell r="K307">
            <v>0</v>
          </cell>
        </row>
        <row r="309">
          <cell r="K309">
            <v>1507</v>
          </cell>
        </row>
        <row r="310">
          <cell r="K310">
            <v>1</v>
          </cell>
        </row>
        <row r="311">
          <cell r="K311">
            <v>0</v>
          </cell>
        </row>
        <row r="313">
          <cell r="K313">
            <v>4909</v>
          </cell>
        </row>
        <row r="314">
          <cell r="K314">
            <v>6</v>
          </cell>
        </row>
        <row r="315">
          <cell r="K315">
            <v>0</v>
          </cell>
        </row>
        <row r="317">
          <cell r="K317">
            <v>6693</v>
          </cell>
        </row>
        <row r="318">
          <cell r="K318">
            <v>32</v>
          </cell>
        </row>
        <row r="319">
          <cell r="K319">
            <v>16</v>
          </cell>
        </row>
        <row r="321">
          <cell r="K321">
            <v>2237</v>
          </cell>
        </row>
        <row r="322">
          <cell r="K322">
            <v>16</v>
          </cell>
        </row>
        <row r="323">
          <cell r="K323">
            <v>0</v>
          </cell>
        </row>
        <row r="325">
          <cell r="K325">
            <v>2633</v>
          </cell>
        </row>
        <row r="326">
          <cell r="K326">
            <v>11</v>
          </cell>
        </row>
        <row r="327">
          <cell r="K327">
            <v>0</v>
          </cell>
        </row>
        <row r="329">
          <cell r="K329">
            <v>4044</v>
          </cell>
        </row>
        <row r="330">
          <cell r="K330">
            <v>38</v>
          </cell>
        </row>
        <row r="331">
          <cell r="K331">
            <v>7</v>
          </cell>
        </row>
        <row r="333">
          <cell r="K333">
            <v>2239</v>
          </cell>
        </row>
        <row r="334">
          <cell r="K334">
            <v>23</v>
          </cell>
        </row>
        <row r="335">
          <cell r="K335">
            <v>8</v>
          </cell>
        </row>
        <row r="337">
          <cell r="K337">
            <v>2149</v>
          </cell>
        </row>
        <row r="338">
          <cell r="K338">
            <v>17</v>
          </cell>
        </row>
        <row r="339">
          <cell r="K339">
            <v>2</v>
          </cell>
        </row>
        <row r="341">
          <cell r="K341">
            <v>3049</v>
          </cell>
        </row>
        <row r="342">
          <cell r="K342">
            <v>29</v>
          </cell>
        </row>
        <row r="343">
          <cell r="K343">
            <v>7</v>
          </cell>
        </row>
        <row r="345">
          <cell r="K345">
            <v>4438</v>
          </cell>
        </row>
        <row r="346">
          <cell r="K346">
            <v>24</v>
          </cell>
        </row>
        <row r="347">
          <cell r="K347">
            <v>8</v>
          </cell>
        </row>
        <row r="349">
          <cell r="K349">
            <v>3908</v>
          </cell>
        </row>
        <row r="350">
          <cell r="K350">
            <v>3</v>
          </cell>
        </row>
        <row r="351">
          <cell r="K351">
            <v>3</v>
          </cell>
        </row>
        <row r="353">
          <cell r="K353">
            <v>2411</v>
          </cell>
        </row>
        <row r="354">
          <cell r="K354">
            <v>50</v>
          </cell>
        </row>
        <row r="355">
          <cell r="K355">
            <v>8</v>
          </cell>
        </row>
        <row r="357">
          <cell r="K357">
            <v>6945</v>
          </cell>
        </row>
        <row r="358">
          <cell r="K358">
            <v>12</v>
          </cell>
        </row>
        <row r="359">
          <cell r="K359">
            <v>5</v>
          </cell>
        </row>
        <row r="361">
          <cell r="K361">
            <v>16135</v>
          </cell>
        </row>
        <row r="362">
          <cell r="K362">
            <v>301</v>
          </cell>
        </row>
        <row r="363">
          <cell r="K363">
            <v>30</v>
          </cell>
        </row>
        <row r="365">
          <cell r="K365">
            <v>19227</v>
          </cell>
        </row>
        <row r="366">
          <cell r="K366">
            <v>167</v>
          </cell>
        </row>
        <row r="367">
          <cell r="K367">
            <v>17</v>
          </cell>
        </row>
        <row r="369">
          <cell r="K369">
            <v>25576</v>
          </cell>
        </row>
        <row r="370">
          <cell r="K370">
            <v>664</v>
          </cell>
        </row>
        <row r="371">
          <cell r="K371">
            <v>11</v>
          </cell>
        </row>
        <row r="373">
          <cell r="K373">
            <v>15440</v>
          </cell>
        </row>
        <row r="374">
          <cell r="K374">
            <v>846</v>
          </cell>
        </row>
        <row r="375">
          <cell r="K375">
            <v>47</v>
          </cell>
        </row>
        <row r="377">
          <cell r="K377">
            <v>16174</v>
          </cell>
        </row>
        <row r="378">
          <cell r="K378">
            <v>273</v>
          </cell>
        </row>
        <row r="379">
          <cell r="K379">
            <v>18</v>
          </cell>
        </row>
        <row r="381">
          <cell r="K381">
            <v>19469</v>
          </cell>
        </row>
        <row r="382">
          <cell r="K382">
            <v>329</v>
          </cell>
        </row>
        <row r="383">
          <cell r="K383">
            <v>69</v>
          </cell>
        </row>
        <row r="385">
          <cell r="K385">
            <v>8717</v>
          </cell>
        </row>
        <row r="386">
          <cell r="K386">
            <v>144</v>
          </cell>
        </row>
        <row r="387">
          <cell r="K387">
            <v>12</v>
          </cell>
        </row>
        <row r="389">
          <cell r="K389">
            <v>15014</v>
          </cell>
        </row>
        <row r="390">
          <cell r="K390">
            <v>294</v>
          </cell>
        </row>
        <row r="391">
          <cell r="K391">
            <v>30</v>
          </cell>
        </row>
        <row r="393">
          <cell r="K393">
            <v>7947</v>
          </cell>
        </row>
        <row r="394">
          <cell r="K394">
            <v>134</v>
          </cell>
        </row>
        <row r="395">
          <cell r="K395">
            <v>9</v>
          </cell>
        </row>
        <row r="397">
          <cell r="K397">
            <v>12061</v>
          </cell>
        </row>
        <row r="398">
          <cell r="K398">
            <v>636</v>
          </cell>
        </row>
        <row r="399">
          <cell r="K399">
            <v>40</v>
          </cell>
        </row>
        <row r="401">
          <cell r="K401">
            <v>5462</v>
          </cell>
        </row>
        <row r="402">
          <cell r="K402">
            <v>23</v>
          </cell>
        </row>
        <row r="403">
          <cell r="K403">
            <v>12</v>
          </cell>
        </row>
        <row r="405">
          <cell r="K405">
            <v>2982</v>
          </cell>
        </row>
        <row r="406">
          <cell r="K406">
            <v>50</v>
          </cell>
        </row>
        <row r="407">
          <cell r="K407">
            <v>15</v>
          </cell>
        </row>
        <row r="409">
          <cell r="K409">
            <v>3293</v>
          </cell>
        </row>
        <row r="410">
          <cell r="K410">
            <v>22</v>
          </cell>
        </row>
        <row r="411">
          <cell r="K411">
            <v>2</v>
          </cell>
        </row>
        <row r="413">
          <cell r="K413">
            <v>4305</v>
          </cell>
        </row>
        <row r="414">
          <cell r="K414">
            <v>4</v>
          </cell>
        </row>
        <row r="415">
          <cell r="K415">
            <v>4</v>
          </cell>
        </row>
        <row r="417">
          <cell r="K417">
            <v>1687</v>
          </cell>
        </row>
        <row r="418">
          <cell r="K418">
            <v>12</v>
          </cell>
        </row>
        <row r="419">
          <cell r="K419">
            <v>2</v>
          </cell>
        </row>
        <row r="421">
          <cell r="K421">
            <v>3368</v>
          </cell>
        </row>
        <row r="422">
          <cell r="K422">
            <v>5</v>
          </cell>
        </row>
        <row r="423">
          <cell r="K423">
            <v>1</v>
          </cell>
        </row>
        <row r="428">
          <cell r="K428">
            <v>720742</v>
          </cell>
        </row>
      </sheetData>
      <sheetData sheetId="21">
        <row r="6">
          <cell r="G6">
            <v>0</v>
          </cell>
          <cell r="H6">
            <v>0</v>
          </cell>
          <cell r="J6">
            <v>0</v>
          </cell>
        </row>
        <row r="7">
          <cell r="G7">
            <v>0</v>
          </cell>
          <cell r="H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J8">
            <v>0</v>
          </cell>
        </row>
        <row r="9">
          <cell r="G9">
            <v>0</v>
          </cell>
          <cell r="H9">
            <v>0</v>
          </cell>
          <cell r="J9">
            <v>0</v>
          </cell>
        </row>
        <row r="10">
          <cell r="G10">
            <v>0</v>
          </cell>
          <cell r="H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8">
          <cell r="G18">
            <v>0</v>
          </cell>
          <cell r="H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</row>
        <row r="22">
          <cell r="G22">
            <v>0</v>
          </cell>
          <cell r="H22">
            <v>0</v>
          </cell>
          <cell r="J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</row>
        <row r="32">
          <cell r="G32">
            <v>0</v>
          </cell>
          <cell r="H32">
            <v>0</v>
          </cell>
          <cell r="J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J34">
            <v>0</v>
          </cell>
        </row>
        <row r="35">
          <cell r="G35">
            <v>0</v>
          </cell>
          <cell r="H35">
            <v>0</v>
          </cell>
          <cell r="J35">
            <v>0</v>
          </cell>
        </row>
        <row r="37">
          <cell r="G37">
            <v>0</v>
          </cell>
          <cell r="H37">
            <v>0</v>
          </cell>
          <cell r="J37">
            <v>0</v>
          </cell>
        </row>
        <row r="38">
          <cell r="G38">
            <v>0</v>
          </cell>
          <cell r="H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</row>
        <row r="42">
          <cell r="G42">
            <v>0</v>
          </cell>
          <cell r="H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J43">
            <v>0</v>
          </cell>
        </row>
        <row r="45">
          <cell r="G45">
            <v>0</v>
          </cell>
          <cell r="H45">
            <v>0</v>
          </cell>
          <cell r="J45">
            <v>0</v>
          </cell>
        </row>
        <row r="46">
          <cell r="G46">
            <v>0</v>
          </cell>
          <cell r="H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0</v>
          </cell>
          <cell r="H48">
            <v>0</v>
          </cell>
          <cell r="J48">
            <v>0</v>
          </cell>
        </row>
        <row r="49">
          <cell r="G49">
            <v>0</v>
          </cell>
          <cell r="H49">
            <v>0</v>
          </cell>
          <cell r="J49">
            <v>24</v>
          </cell>
        </row>
        <row r="50">
          <cell r="G50">
            <v>0</v>
          </cell>
          <cell r="H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0</v>
          </cell>
          <cell r="H53">
            <v>0</v>
          </cell>
          <cell r="J53">
            <v>0</v>
          </cell>
        </row>
        <row r="54">
          <cell r="G54">
            <v>271</v>
          </cell>
          <cell r="H54">
            <v>275</v>
          </cell>
          <cell r="J54">
            <v>0</v>
          </cell>
        </row>
        <row r="55">
          <cell r="G55">
            <v>911</v>
          </cell>
          <cell r="H55">
            <v>926</v>
          </cell>
          <cell r="J55">
            <v>25</v>
          </cell>
        </row>
        <row r="57">
          <cell r="G57">
            <v>0</v>
          </cell>
          <cell r="H57">
            <v>0</v>
          </cell>
          <cell r="J57">
            <v>0</v>
          </cell>
        </row>
        <row r="58">
          <cell r="G58">
            <v>0</v>
          </cell>
          <cell r="H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J61">
            <v>0</v>
          </cell>
        </row>
        <row r="62">
          <cell r="G62">
            <v>0</v>
          </cell>
          <cell r="H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J64">
            <v>0</v>
          </cell>
        </row>
        <row r="65">
          <cell r="G65">
            <v>0</v>
          </cell>
          <cell r="H65">
            <v>0</v>
          </cell>
          <cell r="J65">
            <v>0</v>
          </cell>
        </row>
        <row r="67">
          <cell r="G67">
            <v>0</v>
          </cell>
          <cell r="H67">
            <v>0</v>
          </cell>
          <cell r="J67">
            <v>25</v>
          </cell>
        </row>
        <row r="68">
          <cell r="G68">
            <v>129</v>
          </cell>
          <cell r="H68">
            <v>114</v>
          </cell>
          <cell r="J68">
            <v>25</v>
          </cell>
        </row>
        <row r="69">
          <cell r="G69">
            <v>151</v>
          </cell>
          <cell r="H69">
            <v>159</v>
          </cell>
          <cell r="J69">
            <v>0</v>
          </cell>
        </row>
        <row r="70">
          <cell r="G70">
            <v>344</v>
          </cell>
          <cell r="H70">
            <v>347</v>
          </cell>
          <cell r="J70">
            <v>0</v>
          </cell>
        </row>
        <row r="71">
          <cell r="G71">
            <v>0</v>
          </cell>
          <cell r="H71">
            <v>0</v>
          </cell>
          <cell r="J71">
            <v>0</v>
          </cell>
        </row>
        <row r="72">
          <cell r="G72">
            <v>0</v>
          </cell>
          <cell r="H72">
            <v>0</v>
          </cell>
          <cell r="J72">
            <v>0</v>
          </cell>
        </row>
        <row r="73">
          <cell r="G73">
            <v>0</v>
          </cell>
          <cell r="H73">
            <v>0</v>
          </cell>
          <cell r="J73">
            <v>25</v>
          </cell>
        </row>
        <row r="74">
          <cell r="G74">
            <v>0</v>
          </cell>
          <cell r="H74">
            <v>0</v>
          </cell>
          <cell r="J74">
            <v>0</v>
          </cell>
        </row>
        <row r="75">
          <cell r="G75">
            <v>111</v>
          </cell>
          <cell r="H75">
            <v>91</v>
          </cell>
          <cell r="J75">
            <v>25</v>
          </cell>
        </row>
        <row r="76">
          <cell r="G76">
            <v>275</v>
          </cell>
          <cell r="H76">
            <v>240</v>
          </cell>
          <cell r="J76">
            <v>25</v>
          </cell>
        </row>
        <row r="77">
          <cell r="G77">
            <v>0</v>
          </cell>
          <cell r="H77">
            <v>0</v>
          </cell>
          <cell r="J77">
            <v>0</v>
          </cell>
        </row>
        <row r="78">
          <cell r="G78">
            <v>0</v>
          </cell>
          <cell r="H78">
            <v>0</v>
          </cell>
          <cell r="J78">
            <v>0</v>
          </cell>
        </row>
        <row r="79">
          <cell r="G79">
            <v>184</v>
          </cell>
          <cell r="H79">
            <v>167</v>
          </cell>
          <cell r="J79">
            <v>0</v>
          </cell>
        </row>
        <row r="80">
          <cell r="G80">
            <v>155</v>
          </cell>
          <cell r="H80">
            <v>146</v>
          </cell>
          <cell r="J80">
            <v>0</v>
          </cell>
        </row>
        <row r="81">
          <cell r="G81">
            <v>0</v>
          </cell>
          <cell r="H81">
            <v>0</v>
          </cell>
          <cell r="J81">
            <v>0</v>
          </cell>
        </row>
        <row r="83">
          <cell r="G83">
            <v>547</v>
          </cell>
          <cell r="H83">
            <v>659</v>
          </cell>
          <cell r="J83">
            <v>0</v>
          </cell>
        </row>
        <row r="84">
          <cell r="G84">
            <v>714</v>
          </cell>
          <cell r="H84">
            <v>612</v>
          </cell>
          <cell r="J84">
            <v>0</v>
          </cell>
        </row>
        <row r="85">
          <cell r="G85">
            <v>376</v>
          </cell>
          <cell r="H85">
            <v>393</v>
          </cell>
          <cell r="J85">
            <v>0</v>
          </cell>
        </row>
        <row r="86">
          <cell r="G86">
            <v>594</v>
          </cell>
          <cell r="H86">
            <v>602</v>
          </cell>
          <cell r="J86">
            <v>0</v>
          </cell>
        </row>
        <row r="87">
          <cell r="G87">
            <v>380</v>
          </cell>
          <cell r="H87">
            <v>360</v>
          </cell>
          <cell r="J87">
            <v>0</v>
          </cell>
        </row>
        <row r="88">
          <cell r="G88">
            <v>235</v>
          </cell>
          <cell r="H88">
            <v>221</v>
          </cell>
          <cell r="J88">
            <v>0</v>
          </cell>
        </row>
        <row r="89">
          <cell r="G89">
            <v>324</v>
          </cell>
          <cell r="H89">
            <v>322</v>
          </cell>
          <cell r="J89">
            <v>0</v>
          </cell>
        </row>
        <row r="90">
          <cell r="G90">
            <v>245</v>
          </cell>
          <cell r="H90">
            <v>238</v>
          </cell>
          <cell r="J90">
            <v>0</v>
          </cell>
        </row>
        <row r="92">
          <cell r="G92">
            <v>0</v>
          </cell>
          <cell r="H92">
            <v>0</v>
          </cell>
          <cell r="J92">
            <v>0</v>
          </cell>
        </row>
        <row r="93">
          <cell r="G93">
            <v>0</v>
          </cell>
          <cell r="H93">
            <v>0</v>
          </cell>
          <cell r="J93">
            <v>0</v>
          </cell>
        </row>
        <row r="94">
          <cell r="G94">
            <v>0</v>
          </cell>
          <cell r="H94">
            <v>0</v>
          </cell>
          <cell r="J94">
            <v>0</v>
          </cell>
        </row>
        <row r="96">
          <cell r="G96">
            <v>0</v>
          </cell>
          <cell r="H96">
            <v>0</v>
          </cell>
          <cell r="J96">
            <v>0</v>
          </cell>
        </row>
        <row r="97">
          <cell r="G97">
            <v>0</v>
          </cell>
          <cell r="H97">
            <v>0</v>
          </cell>
          <cell r="J97">
            <v>0</v>
          </cell>
        </row>
        <row r="98">
          <cell r="G98">
            <v>0</v>
          </cell>
          <cell r="H98">
            <v>0</v>
          </cell>
          <cell r="J98">
            <v>0</v>
          </cell>
        </row>
        <row r="99">
          <cell r="G99">
            <v>0</v>
          </cell>
          <cell r="H99">
            <v>0</v>
          </cell>
          <cell r="J99">
            <v>0</v>
          </cell>
        </row>
        <row r="100">
          <cell r="G100">
            <v>0</v>
          </cell>
          <cell r="H100">
            <v>0</v>
          </cell>
          <cell r="J100">
            <v>0</v>
          </cell>
        </row>
        <row r="101">
          <cell r="G101">
            <v>0</v>
          </cell>
          <cell r="H101">
            <v>0</v>
          </cell>
          <cell r="J101">
            <v>0</v>
          </cell>
        </row>
        <row r="102">
          <cell r="G102">
            <v>0</v>
          </cell>
          <cell r="H102">
            <v>0</v>
          </cell>
          <cell r="J102">
            <v>0</v>
          </cell>
        </row>
        <row r="103">
          <cell r="G103">
            <v>0</v>
          </cell>
          <cell r="H103">
            <v>0</v>
          </cell>
          <cell r="J103">
            <v>0</v>
          </cell>
        </row>
        <row r="104">
          <cell r="G104">
            <v>0</v>
          </cell>
          <cell r="H104">
            <v>0</v>
          </cell>
          <cell r="J104">
            <v>0</v>
          </cell>
        </row>
        <row r="106">
          <cell r="G106">
            <v>0</v>
          </cell>
          <cell r="H106">
            <v>0</v>
          </cell>
          <cell r="J106">
            <v>0</v>
          </cell>
        </row>
        <row r="107">
          <cell r="G107">
            <v>0</v>
          </cell>
          <cell r="H107">
            <v>0</v>
          </cell>
          <cell r="J107">
            <v>0</v>
          </cell>
        </row>
        <row r="108">
          <cell r="G108">
            <v>0</v>
          </cell>
          <cell r="H108">
            <v>0</v>
          </cell>
          <cell r="J108">
            <v>0</v>
          </cell>
        </row>
        <row r="109">
          <cell r="G109">
            <v>0</v>
          </cell>
          <cell r="H109">
            <v>0</v>
          </cell>
          <cell r="J109">
            <v>0</v>
          </cell>
        </row>
        <row r="110">
          <cell r="G110">
            <v>0</v>
          </cell>
          <cell r="H110">
            <v>0</v>
          </cell>
          <cell r="J110">
            <v>0</v>
          </cell>
        </row>
        <row r="111">
          <cell r="G111">
            <v>0</v>
          </cell>
          <cell r="H111">
            <v>0</v>
          </cell>
          <cell r="J111">
            <v>0</v>
          </cell>
        </row>
        <row r="112">
          <cell r="G112">
            <v>0</v>
          </cell>
          <cell r="H112">
            <v>0</v>
          </cell>
          <cell r="J112">
            <v>0</v>
          </cell>
        </row>
        <row r="113">
          <cell r="G113">
            <v>0</v>
          </cell>
          <cell r="H113">
            <v>0</v>
          </cell>
          <cell r="J113">
            <v>0</v>
          </cell>
        </row>
        <row r="114">
          <cell r="G114">
            <v>0</v>
          </cell>
          <cell r="H114">
            <v>0</v>
          </cell>
          <cell r="J114">
            <v>0</v>
          </cell>
        </row>
        <row r="115">
          <cell r="G115">
            <v>0</v>
          </cell>
          <cell r="H115">
            <v>0</v>
          </cell>
          <cell r="J115">
            <v>0</v>
          </cell>
        </row>
        <row r="117">
          <cell r="G117">
            <v>0</v>
          </cell>
          <cell r="H117">
            <v>0</v>
          </cell>
          <cell r="J117">
            <v>25</v>
          </cell>
        </row>
        <row r="118">
          <cell r="G118">
            <v>0</v>
          </cell>
          <cell r="H118">
            <v>0</v>
          </cell>
          <cell r="J118">
            <v>25</v>
          </cell>
        </row>
        <row r="119">
          <cell r="G119">
            <v>0</v>
          </cell>
          <cell r="H119">
            <v>0</v>
          </cell>
          <cell r="J119">
            <v>25</v>
          </cell>
        </row>
        <row r="120">
          <cell r="G120">
            <v>0</v>
          </cell>
          <cell r="H120">
            <v>0</v>
          </cell>
          <cell r="J120">
            <v>25</v>
          </cell>
        </row>
        <row r="121">
          <cell r="G121">
            <v>0</v>
          </cell>
          <cell r="H121">
            <v>0</v>
          </cell>
          <cell r="J121">
            <v>25</v>
          </cell>
        </row>
        <row r="122">
          <cell r="G122">
            <v>0</v>
          </cell>
          <cell r="H122">
            <v>0</v>
          </cell>
          <cell r="J122">
            <v>25</v>
          </cell>
        </row>
        <row r="125">
          <cell r="H125">
            <v>11818</v>
          </cell>
        </row>
      </sheetData>
      <sheetData sheetId="27">
        <row r="7">
          <cell r="K7">
            <v>84</v>
          </cell>
        </row>
        <row r="8">
          <cell r="K8">
            <v>83</v>
          </cell>
        </row>
        <row r="9">
          <cell r="K9">
            <v>117</v>
          </cell>
        </row>
        <row r="10">
          <cell r="K10">
            <v>115</v>
          </cell>
        </row>
        <row r="11">
          <cell r="K11">
            <v>169</v>
          </cell>
        </row>
        <row r="12">
          <cell r="K12">
            <v>167</v>
          </cell>
        </row>
        <row r="13">
          <cell r="K13">
            <v>133</v>
          </cell>
        </row>
        <row r="14">
          <cell r="K14">
            <v>130</v>
          </cell>
        </row>
        <row r="15">
          <cell r="K15">
            <v>66</v>
          </cell>
        </row>
        <row r="16">
          <cell r="K16">
            <v>64</v>
          </cell>
        </row>
        <row r="17">
          <cell r="K17">
            <v>143</v>
          </cell>
        </row>
        <row r="18">
          <cell r="K18">
            <v>142</v>
          </cell>
        </row>
        <row r="19">
          <cell r="K19">
            <v>124</v>
          </cell>
        </row>
        <row r="20">
          <cell r="K20">
            <v>123</v>
          </cell>
        </row>
        <row r="21">
          <cell r="K21">
            <v>99</v>
          </cell>
        </row>
        <row r="22">
          <cell r="K22">
            <v>97</v>
          </cell>
        </row>
        <row r="23">
          <cell r="K23">
            <v>86</v>
          </cell>
        </row>
        <row r="24">
          <cell r="K24">
            <v>84</v>
          </cell>
        </row>
        <row r="25">
          <cell r="K25">
            <v>71</v>
          </cell>
        </row>
        <row r="26">
          <cell r="K26">
            <v>73</v>
          </cell>
        </row>
        <row r="27">
          <cell r="K27">
            <v>83</v>
          </cell>
        </row>
        <row r="28">
          <cell r="K28">
            <v>84</v>
          </cell>
        </row>
        <row r="31">
          <cell r="K31">
            <v>225</v>
          </cell>
        </row>
        <row r="32">
          <cell r="K32">
            <v>221</v>
          </cell>
        </row>
        <row r="33">
          <cell r="K33">
            <v>177</v>
          </cell>
        </row>
        <row r="34">
          <cell r="K34">
            <v>176</v>
          </cell>
        </row>
        <row r="35">
          <cell r="K35">
            <v>153</v>
          </cell>
        </row>
        <row r="36">
          <cell r="K36">
            <v>150</v>
          </cell>
        </row>
        <row r="39">
          <cell r="K39">
            <v>104</v>
          </cell>
        </row>
        <row r="40">
          <cell r="K40">
            <v>104</v>
          </cell>
        </row>
        <row r="41">
          <cell r="K41">
            <v>63</v>
          </cell>
        </row>
        <row r="42">
          <cell r="K42">
            <v>63</v>
          </cell>
        </row>
        <row r="43">
          <cell r="K43">
            <v>78</v>
          </cell>
        </row>
        <row r="44">
          <cell r="K44">
            <v>75</v>
          </cell>
        </row>
        <row r="45">
          <cell r="K45">
            <v>104</v>
          </cell>
        </row>
        <row r="46">
          <cell r="K46">
            <v>105</v>
          </cell>
        </row>
        <row r="47">
          <cell r="K47">
            <v>66</v>
          </cell>
        </row>
        <row r="48">
          <cell r="K48">
            <v>66</v>
          </cell>
        </row>
        <row r="49">
          <cell r="K49">
            <v>86</v>
          </cell>
        </row>
        <row r="50">
          <cell r="K50">
            <v>86</v>
          </cell>
        </row>
        <row r="51">
          <cell r="K51">
            <v>57</v>
          </cell>
        </row>
        <row r="52">
          <cell r="K52">
            <v>56</v>
          </cell>
        </row>
        <row r="53">
          <cell r="K53">
            <v>113</v>
          </cell>
        </row>
        <row r="54">
          <cell r="K54">
            <v>112</v>
          </cell>
        </row>
        <row r="55">
          <cell r="K55">
            <v>49</v>
          </cell>
        </row>
        <row r="56">
          <cell r="K56">
            <v>49</v>
          </cell>
        </row>
        <row r="59">
          <cell r="K59">
            <v>180</v>
          </cell>
        </row>
        <row r="60">
          <cell r="K60">
            <v>182</v>
          </cell>
        </row>
        <row r="61">
          <cell r="K61">
            <v>84</v>
          </cell>
        </row>
        <row r="62">
          <cell r="K62">
            <v>84</v>
          </cell>
        </row>
        <row r="63">
          <cell r="K63">
            <v>45</v>
          </cell>
        </row>
        <row r="64">
          <cell r="K64">
            <v>46</v>
          </cell>
        </row>
        <row r="65">
          <cell r="K65">
            <v>82</v>
          </cell>
        </row>
        <row r="66">
          <cell r="K66">
            <v>82</v>
          </cell>
        </row>
        <row r="69">
          <cell r="K69">
            <v>125</v>
          </cell>
        </row>
        <row r="70">
          <cell r="K70">
            <v>124</v>
          </cell>
        </row>
        <row r="71">
          <cell r="K71">
            <v>146</v>
          </cell>
        </row>
        <row r="72">
          <cell r="K72">
            <v>140</v>
          </cell>
        </row>
        <row r="73">
          <cell r="K73">
            <v>319</v>
          </cell>
        </row>
        <row r="74">
          <cell r="K74">
            <v>318</v>
          </cell>
        </row>
        <row r="75">
          <cell r="K75">
            <v>208</v>
          </cell>
        </row>
        <row r="76">
          <cell r="K76">
            <v>204</v>
          </cell>
        </row>
        <row r="77">
          <cell r="K77">
            <v>243</v>
          </cell>
        </row>
        <row r="78">
          <cell r="K78">
            <v>244</v>
          </cell>
        </row>
        <row r="79">
          <cell r="K79">
            <v>312</v>
          </cell>
        </row>
        <row r="80">
          <cell r="K80">
            <v>311</v>
          </cell>
        </row>
        <row r="81">
          <cell r="K81">
            <v>287</v>
          </cell>
        </row>
        <row r="82">
          <cell r="K82">
            <v>281</v>
          </cell>
        </row>
        <row r="85">
          <cell r="K85">
            <v>353</v>
          </cell>
        </row>
        <row r="86">
          <cell r="K86">
            <v>331</v>
          </cell>
        </row>
        <row r="87">
          <cell r="K87">
            <v>230</v>
          </cell>
        </row>
        <row r="88">
          <cell r="K88">
            <v>230</v>
          </cell>
        </row>
        <row r="89">
          <cell r="K89">
            <v>405</v>
          </cell>
        </row>
        <row r="90">
          <cell r="K90">
            <v>403</v>
          </cell>
        </row>
        <row r="91">
          <cell r="K91">
            <v>175</v>
          </cell>
        </row>
        <row r="92">
          <cell r="K92">
            <v>158</v>
          </cell>
        </row>
        <row r="93">
          <cell r="K93">
            <v>96</v>
          </cell>
        </row>
        <row r="94">
          <cell r="K94">
            <v>94</v>
          </cell>
        </row>
        <row r="95">
          <cell r="K95">
            <v>354</v>
          </cell>
        </row>
        <row r="96">
          <cell r="K96">
            <v>349</v>
          </cell>
        </row>
        <row r="97">
          <cell r="K97">
            <v>464</v>
          </cell>
        </row>
        <row r="98">
          <cell r="K98">
            <v>439</v>
          </cell>
        </row>
        <row r="99">
          <cell r="K99">
            <v>394</v>
          </cell>
        </row>
        <row r="100">
          <cell r="K100">
            <v>365</v>
          </cell>
        </row>
        <row r="101">
          <cell r="K101">
            <v>220</v>
          </cell>
        </row>
        <row r="102">
          <cell r="K102">
            <v>210</v>
          </cell>
        </row>
        <row r="103">
          <cell r="K103">
            <v>136</v>
          </cell>
        </row>
        <row r="104">
          <cell r="K104">
            <v>130</v>
          </cell>
        </row>
        <row r="105">
          <cell r="K105">
            <v>77</v>
          </cell>
        </row>
        <row r="106">
          <cell r="K106">
            <v>73</v>
          </cell>
        </row>
        <row r="109">
          <cell r="K109">
            <v>105</v>
          </cell>
        </row>
        <row r="110">
          <cell r="K110">
            <v>104</v>
          </cell>
        </row>
        <row r="111">
          <cell r="K111">
            <v>148</v>
          </cell>
        </row>
        <row r="112">
          <cell r="K112">
            <v>148</v>
          </cell>
        </row>
        <row r="113">
          <cell r="K113">
            <v>72</v>
          </cell>
        </row>
        <row r="114">
          <cell r="K114">
            <v>72</v>
          </cell>
        </row>
        <row r="115">
          <cell r="K115">
            <v>72</v>
          </cell>
        </row>
        <row r="116">
          <cell r="K116">
            <v>72</v>
          </cell>
        </row>
        <row r="117">
          <cell r="K117">
            <v>48</v>
          </cell>
        </row>
        <row r="118">
          <cell r="K118">
            <v>48</v>
          </cell>
        </row>
        <row r="119">
          <cell r="K119">
            <v>154</v>
          </cell>
        </row>
        <row r="120">
          <cell r="K120">
            <v>152</v>
          </cell>
        </row>
        <row r="121">
          <cell r="K121">
            <v>74</v>
          </cell>
        </row>
        <row r="122">
          <cell r="K122">
            <v>74</v>
          </cell>
        </row>
        <row r="123">
          <cell r="K123">
            <v>231</v>
          </cell>
        </row>
        <row r="124">
          <cell r="K124">
            <v>231</v>
          </cell>
        </row>
        <row r="125">
          <cell r="K125">
            <v>125</v>
          </cell>
        </row>
        <row r="126">
          <cell r="K126">
            <v>125</v>
          </cell>
        </row>
        <row r="129">
          <cell r="K129">
            <v>80</v>
          </cell>
        </row>
        <row r="130">
          <cell r="K130">
            <v>79</v>
          </cell>
        </row>
        <row r="131">
          <cell r="K131">
            <v>53</v>
          </cell>
        </row>
        <row r="132">
          <cell r="K132">
            <v>52</v>
          </cell>
        </row>
        <row r="133">
          <cell r="K133">
            <v>63</v>
          </cell>
        </row>
        <row r="134">
          <cell r="K134">
            <v>63</v>
          </cell>
        </row>
        <row r="135">
          <cell r="K135">
            <v>86</v>
          </cell>
        </row>
        <row r="136">
          <cell r="K136">
            <v>85</v>
          </cell>
        </row>
        <row r="137">
          <cell r="K137">
            <v>199</v>
          </cell>
        </row>
        <row r="138">
          <cell r="K138">
            <v>197</v>
          </cell>
        </row>
        <row r="139">
          <cell r="K139">
            <v>54</v>
          </cell>
        </row>
        <row r="140">
          <cell r="K140">
            <v>54</v>
          </cell>
        </row>
        <row r="141">
          <cell r="K141">
            <v>103</v>
          </cell>
        </row>
        <row r="142">
          <cell r="K142">
            <v>103</v>
          </cell>
        </row>
        <row r="143">
          <cell r="K143">
            <v>43</v>
          </cell>
        </row>
        <row r="144">
          <cell r="K144">
            <v>44</v>
          </cell>
        </row>
        <row r="145">
          <cell r="K145">
            <v>43</v>
          </cell>
        </row>
        <row r="146">
          <cell r="K146">
            <v>42</v>
          </cell>
        </row>
        <row r="147">
          <cell r="K147">
            <v>70</v>
          </cell>
        </row>
        <row r="148">
          <cell r="K148">
            <v>70</v>
          </cell>
        </row>
        <row r="149">
          <cell r="K149">
            <v>52</v>
          </cell>
        </row>
        <row r="150">
          <cell r="K150">
            <v>52</v>
          </cell>
        </row>
        <row r="151">
          <cell r="K151">
            <v>63</v>
          </cell>
        </row>
        <row r="152">
          <cell r="K152">
            <v>62</v>
          </cell>
        </row>
        <row r="153">
          <cell r="K153">
            <v>45</v>
          </cell>
        </row>
        <row r="154">
          <cell r="K154">
            <v>44</v>
          </cell>
        </row>
        <row r="155">
          <cell r="K155">
            <v>59</v>
          </cell>
        </row>
        <row r="156">
          <cell r="K156">
            <v>58</v>
          </cell>
        </row>
        <row r="157">
          <cell r="K157">
            <v>58</v>
          </cell>
        </row>
        <row r="158">
          <cell r="K158">
            <v>56</v>
          </cell>
        </row>
        <row r="161">
          <cell r="K161">
            <v>98</v>
          </cell>
        </row>
        <row r="162">
          <cell r="K162">
            <v>98</v>
          </cell>
        </row>
        <row r="163">
          <cell r="K163">
            <v>94</v>
          </cell>
        </row>
        <row r="164">
          <cell r="K164">
            <v>92</v>
          </cell>
        </row>
        <row r="165">
          <cell r="K165">
            <v>72</v>
          </cell>
        </row>
        <row r="166">
          <cell r="K166">
            <v>69</v>
          </cell>
        </row>
        <row r="167">
          <cell r="K167">
            <v>108</v>
          </cell>
        </row>
        <row r="168">
          <cell r="K168">
            <v>116</v>
          </cell>
        </row>
        <row r="169">
          <cell r="K169">
            <v>70</v>
          </cell>
        </row>
        <row r="170">
          <cell r="K170">
            <v>72</v>
          </cell>
        </row>
        <row r="171">
          <cell r="K171">
            <v>75</v>
          </cell>
        </row>
        <row r="172">
          <cell r="K172">
            <v>71</v>
          </cell>
        </row>
        <row r="173">
          <cell r="K173">
            <v>60</v>
          </cell>
        </row>
        <row r="174">
          <cell r="K174">
            <v>58</v>
          </cell>
        </row>
        <row r="175">
          <cell r="K175">
            <v>53</v>
          </cell>
        </row>
        <row r="176">
          <cell r="K176">
            <v>53</v>
          </cell>
        </row>
        <row r="179">
          <cell r="K179">
            <v>123</v>
          </cell>
        </row>
        <row r="180">
          <cell r="K180">
            <v>119</v>
          </cell>
        </row>
        <row r="181">
          <cell r="K181">
            <v>232</v>
          </cell>
        </row>
        <row r="182">
          <cell r="K182">
            <v>231</v>
          </cell>
        </row>
        <row r="183">
          <cell r="K183">
            <v>93</v>
          </cell>
        </row>
        <row r="184">
          <cell r="K184">
            <v>92</v>
          </cell>
        </row>
        <row r="187">
          <cell r="K187">
            <v>109</v>
          </cell>
        </row>
        <row r="188">
          <cell r="K188">
            <v>104</v>
          </cell>
        </row>
        <row r="189">
          <cell r="K189">
            <v>122</v>
          </cell>
        </row>
        <row r="190">
          <cell r="K190">
            <v>128</v>
          </cell>
        </row>
        <row r="191">
          <cell r="K191">
            <v>133</v>
          </cell>
        </row>
        <row r="192">
          <cell r="K192">
            <v>132</v>
          </cell>
        </row>
        <row r="193">
          <cell r="K193">
            <v>109</v>
          </cell>
        </row>
        <row r="194">
          <cell r="K194">
            <v>107</v>
          </cell>
        </row>
        <row r="195">
          <cell r="K195">
            <v>129</v>
          </cell>
        </row>
        <row r="196">
          <cell r="K196">
            <v>126</v>
          </cell>
        </row>
        <row r="197">
          <cell r="K197">
            <v>143</v>
          </cell>
        </row>
        <row r="198">
          <cell r="K198">
            <v>144</v>
          </cell>
        </row>
        <row r="199">
          <cell r="K199">
            <v>129</v>
          </cell>
        </row>
        <row r="200">
          <cell r="K200">
            <v>129</v>
          </cell>
        </row>
        <row r="201">
          <cell r="K201">
            <v>94</v>
          </cell>
        </row>
        <row r="202">
          <cell r="K202">
            <v>92</v>
          </cell>
        </row>
        <row r="203">
          <cell r="K203">
            <v>281</v>
          </cell>
        </row>
        <row r="204">
          <cell r="K204">
            <v>271</v>
          </cell>
        </row>
        <row r="207">
          <cell r="K207">
            <v>277</v>
          </cell>
        </row>
        <row r="208">
          <cell r="K208">
            <v>283</v>
          </cell>
        </row>
        <row r="209">
          <cell r="K209">
            <v>292</v>
          </cell>
        </row>
        <row r="210">
          <cell r="K210">
            <v>285</v>
          </cell>
        </row>
        <row r="211">
          <cell r="K211">
            <v>314</v>
          </cell>
        </row>
        <row r="212">
          <cell r="K212">
            <v>307</v>
          </cell>
        </row>
        <row r="213">
          <cell r="K213">
            <v>157</v>
          </cell>
        </row>
        <row r="214">
          <cell r="K214">
            <v>148</v>
          </cell>
        </row>
        <row r="215">
          <cell r="K215">
            <v>276</v>
          </cell>
        </row>
        <row r="216">
          <cell r="K216">
            <v>275</v>
          </cell>
        </row>
        <row r="217">
          <cell r="K217">
            <v>265</v>
          </cell>
        </row>
        <row r="218">
          <cell r="K218">
            <v>253</v>
          </cell>
        </row>
        <row r="219">
          <cell r="K219">
            <v>121</v>
          </cell>
        </row>
        <row r="220">
          <cell r="K220">
            <v>123</v>
          </cell>
        </row>
        <row r="221">
          <cell r="K221">
            <v>163</v>
          </cell>
        </row>
        <row r="222">
          <cell r="K222">
            <v>164</v>
          </cell>
        </row>
        <row r="223">
          <cell r="K223">
            <v>77</v>
          </cell>
        </row>
        <row r="224">
          <cell r="K224">
            <v>71</v>
          </cell>
        </row>
        <row r="225">
          <cell r="K225">
            <v>179</v>
          </cell>
        </row>
        <row r="226">
          <cell r="K226">
            <v>174</v>
          </cell>
        </row>
        <row r="229">
          <cell r="K229">
            <v>125</v>
          </cell>
        </row>
        <row r="230">
          <cell r="K230">
            <v>112</v>
          </cell>
        </row>
        <row r="231">
          <cell r="K231">
            <v>137</v>
          </cell>
        </row>
        <row r="232">
          <cell r="K232">
            <v>132</v>
          </cell>
        </row>
        <row r="233">
          <cell r="K233">
            <v>103</v>
          </cell>
        </row>
        <row r="234">
          <cell r="K234">
            <v>99</v>
          </cell>
        </row>
        <row r="235">
          <cell r="K235">
            <v>141</v>
          </cell>
        </row>
        <row r="236">
          <cell r="K236">
            <v>130</v>
          </cell>
        </row>
        <row r="237">
          <cell r="K237">
            <v>59</v>
          </cell>
        </row>
        <row r="238">
          <cell r="K238">
            <v>57</v>
          </cell>
        </row>
        <row r="239">
          <cell r="K239">
            <v>81</v>
          </cell>
        </row>
        <row r="240">
          <cell r="K240">
            <v>80</v>
          </cell>
        </row>
      </sheetData>
      <sheetData sheetId="35">
        <row r="648">
          <cell r="H648">
            <v>110067</v>
          </cell>
        </row>
        <row r="649">
          <cell r="H649">
            <v>21489</v>
          </cell>
        </row>
      </sheetData>
      <sheetData sheetId="37">
        <row r="7">
          <cell r="G7">
            <v>12</v>
          </cell>
        </row>
        <row r="10">
          <cell r="G10">
            <v>6</v>
          </cell>
        </row>
        <row r="13">
          <cell r="G13">
            <v>12</v>
          </cell>
        </row>
        <row r="16">
          <cell r="G16">
            <v>13</v>
          </cell>
        </row>
        <row r="19">
          <cell r="G19">
            <v>12</v>
          </cell>
        </row>
        <row r="22">
          <cell r="G22">
            <v>15</v>
          </cell>
        </row>
        <row r="25">
          <cell r="G25">
            <v>44</v>
          </cell>
        </row>
        <row r="28">
          <cell r="G28">
            <v>16</v>
          </cell>
        </row>
        <row r="31">
          <cell r="G31">
            <v>13</v>
          </cell>
        </row>
        <row r="34">
          <cell r="G34">
            <v>7</v>
          </cell>
        </row>
        <row r="37">
          <cell r="G37">
            <v>5</v>
          </cell>
        </row>
        <row r="40">
          <cell r="G40">
            <v>25</v>
          </cell>
        </row>
        <row r="43">
          <cell r="G43">
            <v>18</v>
          </cell>
        </row>
        <row r="46">
          <cell r="G46">
            <v>30</v>
          </cell>
        </row>
        <row r="49">
          <cell r="G49">
            <v>1</v>
          </cell>
        </row>
        <row r="52">
          <cell r="G52">
            <v>5</v>
          </cell>
        </row>
        <row r="55">
          <cell r="G55">
            <v>4</v>
          </cell>
        </row>
        <row r="58">
          <cell r="G58">
            <v>3</v>
          </cell>
        </row>
        <row r="61">
          <cell r="G61">
            <v>10</v>
          </cell>
        </row>
        <row r="64">
          <cell r="G64">
            <v>9</v>
          </cell>
        </row>
        <row r="67">
          <cell r="G67">
            <v>14</v>
          </cell>
        </row>
        <row r="70">
          <cell r="G70">
            <v>23</v>
          </cell>
        </row>
        <row r="73">
          <cell r="G73">
            <v>5</v>
          </cell>
        </row>
        <row r="76">
          <cell r="G76">
            <v>33</v>
          </cell>
        </row>
        <row r="79">
          <cell r="G79">
            <v>33</v>
          </cell>
        </row>
        <row r="82">
          <cell r="G82">
            <v>39</v>
          </cell>
        </row>
        <row r="85">
          <cell r="G85">
            <v>9</v>
          </cell>
        </row>
        <row r="88">
          <cell r="G88">
            <v>10</v>
          </cell>
        </row>
        <row r="91">
          <cell r="G91">
            <v>8</v>
          </cell>
        </row>
        <row r="94">
          <cell r="G94">
            <v>8</v>
          </cell>
        </row>
        <row r="97">
          <cell r="G97">
            <v>8</v>
          </cell>
        </row>
        <row r="100">
          <cell r="G100">
            <v>11</v>
          </cell>
        </row>
        <row r="103">
          <cell r="G103">
            <v>4</v>
          </cell>
        </row>
        <row r="106">
          <cell r="G106">
            <v>15</v>
          </cell>
        </row>
        <row r="109">
          <cell r="G109">
            <v>8</v>
          </cell>
        </row>
        <row r="112">
          <cell r="G112">
            <v>3</v>
          </cell>
        </row>
        <row r="115">
          <cell r="G115">
            <v>6</v>
          </cell>
        </row>
        <row r="118">
          <cell r="G118">
            <v>0</v>
          </cell>
        </row>
        <row r="121">
          <cell r="G121">
            <v>5</v>
          </cell>
        </row>
        <row r="124">
          <cell r="G124">
            <v>2</v>
          </cell>
        </row>
        <row r="127">
          <cell r="G127">
            <v>1</v>
          </cell>
        </row>
        <row r="130">
          <cell r="G130">
            <v>2</v>
          </cell>
        </row>
        <row r="133">
          <cell r="G133">
            <v>7</v>
          </cell>
        </row>
        <row r="136">
          <cell r="G136">
            <v>3</v>
          </cell>
        </row>
        <row r="139">
          <cell r="G139">
            <v>2</v>
          </cell>
        </row>
        <row r="142">
          <cell r="G142">
            <v>4</v>
          </cell>
        </row>
        <row r="145">
          <cell r="G145">
            <v>5</v>
          </cell>
        </row>
        <row r="148">
          <cell r="G148">
            <v>22</v>
          </cell>
        </row>
        <row r="151">
          <cell r="G151">
            <v>14</v>
          </cell>
        </row>
        <row r="154">
          <cell r="G154">
            <v>9</v>
          </cell>
        </row>
        <row r="157">
          <cell r="G157">
            <v>39</v>
          </cell>
        </row>
        <row r="160">
          <cell r="G160">
            <v>9</v>
          </cell>
        </row>
        <row r="163">
          <cell r="G163">
            <v>55</v>
          </cell>
        </row>
        <row r="166">
          <cell r="G166">
            <v>4</v>
          </cell>
        </row>
        <row r="169">
          <cell r="G169">
            <v>7</v>
          </cell>
        </row>
        <row r="172">
          <cell r="G172">
            <v>4</v>
          </cell>
        </row>
        <row r="175">
          <cell r="G175">
            <v>6</v>
          </cell>
        </row>
        <row r="178">
          <cell r="G178">
            <v>0</v>
          </cell>
        </row>
        <row r="181">
          <cell r="G181">
            <v>2</v>
          </cell>
        </row>
        <row r="184">
          <cell r="G184">
            <v>9</v>
          </cell>
        </row>
        <row r="187">
          <cell r="G187">
            <v>28</v>
          </cell>
        </row>
        <row r="190">
          <cell r="G190">
            <v>9</v>
          </cell>
        </row>
        <row r="193">
          <cell r="G193">
            <v>4</v>
          </cell>
        </row>
        <row r="196">
          <cell r="G196">
            <v>9</v>
          </cell>
        </row>
        <row r="199">
          <cell r="G199">
            <v>9</v>
          </cell>
        </row>
        <row r="202">
          <cell r="G202">
            <v>14</v>
          </cell>
        </row>
        <row r="205">
          <cell r="G205">
            <v>17</v>
          </cell>
        </row>
        <row r="208">
          <cell r="G208">
            <v>9</v>
          </cell>
        </row>
        <row r="211">
          <cell r="G211">
            <v>9</v>
          </cell>
        </row>
        <row r="214">
          <cell r="G214">
            <v>6</v>
          </cell>
        </row>
        <row r="217">
          <cell r="G217">
            <v>12</v>
          </cell>
        </row>
        <row r="220">
          <cell r="G220">
            <v>8</v>
          </cell>
        </row>
        <row r="223">
          <cell r="G223">
            <v>4</v>
          </cell>
        </row>
        <row r="226">
          <cell r="G226">
            <v>8</v>
          </cell>
        </row>
        <row r="229">
          <cell r="G229">
            <v>12</v>
          </cell>
        </row>
        <row r="232">
          <cell r="G232">
            <v>16</v>
          </cell>
        </row>
        <row r="235">
          <cell r="G235">
            <v>27</v>
          </cell>
        </row>
        <row r="238">
          <cell r="G238">
            <v>28</v>
          </cell>
        </row>
        <row r="241">
          <cell r="G241">
            <v>30</v>
          </cell>
        </row>
        <row r="244">
          <cell r="G244">
            <v>23</v>
          </cell>
        </row>
        <row r="247">
          <cell r="G247">
            <v>5</v>
          </cell>
        </row>
        <row r="250">
          <cell r="G250">
            <v>34</v>
          </cell>
        </row>
        <row r="253">
          <cell r="G253">
            <v>14</v>
          </cell>
        </row>
        <row r="256">
          <cell r="G256">
            <v>14</v>
          </cell>
        </row>
        <row r="259">
          <cell r="G259">
            <v>21</v>
          </cell>
        </row>
        <row r="262">
          <cell r="G262">
            <v>25</v>
          </cell>
        </row>
        <row r="265">
          <cell r="G265">
            <v>21</v>
          </cell>
        </row>
        <row r="268">
          <cell r="G268">
            <v>23</v>
          </cell>
        </row>
        <row r="271">
          <cell r="G271">
            <v>19</v>
          </cell>
        </row>
        <row r="274">
          <cell r="G274">
            <v>3</v>
          </cell>
        </row>
        <row r="277">
          <cell r="G277">
            <v>14</v>
          </cell>
        </row>
        <row r="280">
          <cell r="G280">
            <v>13</v>
          </cell>
        </row>
        <row r="283">
          <cell r="G283">
            <v>2</v>
          </cell>
        </row>
        <row r="286">
          <cell r="G286">
            <v>22</v>
          </cell>
        </row>
        <row r="289">
          <cell r="G289">
            <v>6</v>
          </cell>
        </row>
        <row r="292">
          <cell r="G292">
            <v>6</v>
          </cell>
        </row>
        <row r="295">
          <cell r="G295">
            <v>28</v>
          </cell>
        </row>
        <row r="298">
          <cell r="G298">
            <v>9</v>
          </cell>
        </row>
        <row r="301">
          <cell r="G301">
            <v>11</v>
          </cell>
        </row>
        <row r="304">
          <cell r="G304">
            <v>9</v>
          </cell>
        </row>
        <row r="307">
          <cell r="G307">
            <v>13</v>
          </cell>
        </row>
        <row r="310">
          <cell r="G310">
            <v>23</v>
          </cell>
        </row>
        <row r="313">
          <cell r="G313">
            <v>22</v>
          </cell>
        </row>
        <row r="316">
          <cell r="G316">
            <v>13</v>
          </cell>
        </row>
        <row r="319">
          <cell r="G319">
            <v>19</v>
          </cell>
        </row>
      </sheetData>
      <sheetData sheetId="39">
        <row r="5">
          <cell r="O5">
            <v>0</v>
          </cell>
        </row>
        <row r="6">
          <cell r="P6">
            <v>0</v>
          </cell>
        </row>
        <row r="7">
          <cell r="Q7">
            <v>0</v>
          </cell>
        </row>
        <row r="9">
          <cell r="O9">
            <v>0</v>
          </cell>
        </row>
        <row r="10">
          <cell r="P10">
            <v>0</v>
          </cell>
        </row>
        <row r="11">
          <cell r="Q11">
            <v>0</v>
          </cell>
        </row>
        <row r="13">
          <cell r="O13">
            <v>0</v>
          </cell>
        </row>
        <row r="14">
          <cell r="P14">
            <v>0</v>
          </cell>
        </row>
        <row r="15">
          <cell r="Q15">
            <v>0</v>
          </cell>
        </row>
        <row r="17">
          <cell r="O17">
            <v>0</v>
          </cell>
        </row>
        <row r="18">
          <cell r="P18">
            <v>0</v>
          </cell>
        </row>
        <row r="19">
          <cell r="Q19">
            <v>0</v>
          </cell>
        </row>
        <row r="21">
          <cell r="O21">
            <v>0</v>
          </cell>
        </row>
        <row r="22">
          <cell r="P22">
            <v>0</v>
          </cell>
        </row>
        <row r="23">
          <cell r="Q23">
            <v>0</v>
          </cell>
        </row>
        <row r="25">
          <cell r="O25">
            <v>1</v>
          </cell>
        </row>
        <row r="26">
          <cell r="P26">
            <v>0</v>
          </cell>
        </row>
        <row r="27">
          <cell r="Q27">
            <v>0</v>
          </cell>
        </row>
        <row r="29">
          <cell r="O29">
            <v>2</v>
          </cell>
        </row>
        <row r="30">
          <cell r="P30">
            <v>0</v>
          </cell>
        </row>
        <row r="31">
          <cell r="Q31">
            <v>0</v>
          </cell>
        </row>
        <row r="33">
          <cell r="O33">
            <v>0</v>
          </cell>
        </row>
        <row r="34">
          <cell r="P34">
            <v>0</v>
          </cell>
        </row>
        <row r="35">
          <cell r="Q35">
            <v>0</v>
          </cell>
        </row>
        <row r="37">
          <cell r="O37">
            <v>0</v>
          </cell>
        </row>
        <row r="38">
          <cell r="P38">
            <v>0</v>
          </cell>
        </row>
        <row r="39">
          <cell r="Q39">
            <v>0</v>
          </cell>
        </row>
        <row r="41">
          <cell r="O41">
            <v>0</v>
          </cell>
        </row>
        <row r="42">
          <cell r="P42">
            <v>0</v>
          </cell>
        </row>
        <row r="43">
          <cell r="Q43">
            <v>0</v>
          </cell>
        </row>
        <row r="45">
          <cell r="O45">
            <v>0</v>
          </cell>
        </row>
        <row r="47">
          <cell r="Q47">
            <v>0</v>
          </cell>
        </row>
        <row r="49">
          <cell r="O49">
            <v>0</v>
          </cell>
        </row>
        <row r="50">
          <cell r="P50">
            <v>0</v>
          </cell>
        </row>
        <row r="51">
          <cell r="Q51">
            <v>0</v>
          </cell>
        </row>
        <row r="53">
          <cell r="O53">
            <v>0</v>
          </cell>
        </row>
        <row r="54">
          <cell r="P54">
            <v>0</v>
          </cell>
        </row>
        <row r="55">
          <cell r="Q55">
            <v>0</v>
          </cell>
        </row>
        <row r="57">
          <cell r="O57">
            <v>0</v>
          </cell>
        </row>
        <row r="58">
          <cell r="P58">
            <v>0</v>
          </cell>
        </row>
        <row r="59">
          <cell r="Q59">
            <v>0</v>
          </cell>
        </row>
        <row r="61">
          <cell r="O61">
            <v>0</v>
          </cell>
        </row>
        <row r="62">
          <cell r="P62">
            <v>0</v>
          </cell>
        </row>
        <row r="63">
          <cell r="Q63">
            <v>0</v>
          </cell>
        </row>
        <row r="65">
          <cell r="O65">
            <v>0</v>
          </cell>
        </row>
        <row r="66">
          <cell r="P66">
            <v>0</v>
          </cell>
        </row>
        <row r="67">
          <cell r="Q67">
            <v>0</v>
          </cell>
        </row>
        <row r="69">
          <cell r="O69">
            <v>0</v>
          </cell>
        </row>
        <row r="70">
          <cell r="P70">
            <v>0</v>
          </cell>
        </row>
        <row r="71">
          <cell r="Q71">
            <v>0</v>
          </cell>
        </row>
        <row r="73">
          <cell r="O73">
            <v>1</v>
          </cell>
        </row>
        <row r="74">
          <cell r="P74">
            <v>0</v>
          </cell>
        </row>
        <row r="75">
          <cell r="Q75">
            <v>0</v>
          </cell>
        </row>
        <row r="77">
          <cell r="O77">
            <v>0</v>
          </cell>
        </row>
        <row r="78">
          <cell r="P78">
            <v>0</v>
          </cell>
        </row>
        <row r="79">
          <cell r="Q79">
            <v>0</v>
          </cell>
        </row>
        <row r="81">
          <cell r="O81">
            <v>0</v>
          </cell>
        </row>
        <row r="82">
          <cell r="P82">
            <v>0</v>
          </cell>
        </row>
        <row r="83">
          <cell r="Q83">
            <v>0</v>
          </cell>
        </row>
        <row r="85">
          <cell r="O85">
            <v>0</v>
          </cell>
        </row>
        <row r="86">
          <cell r="P86">
            <v>0</v>
          </cell>
        </row>
        <row r="87">
          <cell r="Q87">
            <v>0</v>
          </cell>
        </row>
        <row r="89">
          <cell r="O89">
            <v>0</v>
          </cell>
        </row>
        <row r="90">
          <cell r="P90">
            <v>0</v>
          </cell>
        </row>
        <row r="91">
          <cell r="Q91">
            <v>0</v>
          </cell>
        </row>
        <row r="93">
          <cell r="O93">
            <v>0</v>
          </cell>
        </row>
        <row r="94">
          <cell r="P94">
            <v>0</v>
          </cell>
        </row>
        <row r="95">
          <cell r="Q95">
            <v>0</v>
          </cell>
        </row>
        <row r="97">
          <cell r="O97">
            <v>0</v>
          </cell>
        </row>
        <row r="98">
          <cell r="P98">
            <v>0</v>
          </cell>
        </row>
        <row r="99">
          <cell r="Q99">
            <v>0</v>
          </cell>
        </row>
        <row r="101">
          <cell r="O101">
            <v>0</v>
          </cell>
        </row>
        <row r="102">
          <cell r="P102">
            <v>0</v>
          </cell>
        </row>
        <row r="103">
          <cell r="Q103">
            <v>0</v>
          </cell>
        </row>
        <row r="105">
          <cell r="O105">
            <v>0</v>
          </cell>
        </row>
        <row r="106">
          <cell r="P106">
            <v>0</v>
          </cell>
        </row>
        <row r="107">
          <cell r="Q107">
            <v>0</v>
          </cell>
        </row>
        <row r="109">
          <cell r="O109">
            <v>0</v>
          </cell>
        </row>
        <row r="110">
          <cell r="P110">
            <v>0</v>
          </cell>
        </row>
        <row r="111">
          <cell r="Q111">
            <v>0</v>
          </cell>
        </row>
        <row r="113">
          <cell r="O113">
            <v>0</v>
          </cell>
        </row>
        <row r="114">
          <cell r="P114">
            <v>0</v>
          </cell>
        </row>
        <row r="115">
          <cell r="Q115">
            <v>0</v>
          </cell>
        </row>
        <row r="117">
          <cell r="O117">
            <v>0</v>
          </cell>
        </row>
        <row r="118">
          <cell r="P118">
            <v>0</v>
          </cell>
        </row>
        <row r="119">
          <cell r="Q119">
            <v>0</v>
          </cell>
        </row>
        <row r="121">
          <cell r="O121">
            <v>0</v>
          </cell>
        </row>
        <row r="122">
          <cell r="P122">
            <v>0</v>
          </cell>
        </row>
        <row r="123">
          <cell r="Q123">
            <v>0</v>
          </cell>
        </row>
        <row r="125">
          <cell r="O125">
            <v>0</v>
          </cell>
        </row>
        <row r="126">
          <cell r="P126">
            <v>0</v>
          </cell>
        </row>
        <row r="127">
          <cell r="Q127">
            <v>0</v>
          </cell>
        </row>
        <row r="129">
          <cell r="O129">
            <v>0</v>
          </cell>
        </row>
        <row r="130">
          <cell r="P130">
            <v>0</v>
          </cell>
        </row>
        <row r="131">
          <cell r="Q131">
            <v>1</v>
          </cell>
        </row>
        <row r="133">
          <cell r="O133">
            <v>1</v>
          </cell>
        </row>
        <row r="134">
          <cell r="P134">
            <v>0</v>
          </cell>
        </row>
        <row r="135">
          <cell r="Q135">
            <v>0</v>
          </cell>
        </row>
        <row r="137">
          <cell r="O137">
            <v>0</v>
          </cell>
        </row>
        <row r="138">
          <cell r="P138">
            <v>0</v>
          </cell>
        </row>
        <row r="139">
          <cell r="Q139">
            <v>0</v>
          </cell>
        </row>
        <row r="141">
          <cell r="O141">
            <v>0</v>
          </cell>
        </row>
        <row r="142">
          <cell r="P142">
            <v>0</v>
          </cell>
        </row>
        <row r="143">
          <cell r="Q143">
            <v>0</v>
          </cell>
        </row>
        <row r="145">
          <cell r="O145">
            <v>0</v>
          </cell>
        </row>
        <row r="146">
          <cell r="P146">
            <v>0</v>
          </cell>
        </row>
        <row r="147">
          <cell r="Q147">
            <v>0</v>
          </cell>
        </row>
        <row r="149">
          <cell r="O149">
            <v>0</v>
          </cell>
        </row>
        <row r="150">
          <cell r="P150">
            <v>0</v>
          </cell>
        </row>
        <row r="151">
          <cell r="Q151">
            <v>0</v>
          </cell>
        </row>
        <row r="153">
          <cell r="O153">
            <v>0</v>
          </cell>
        </row>
        <row r="154">
          <cell r="P154">
            <v>0</v>
          </cell>
        </row>
        <row r="155">
          <cell r="Q155">
            <v>0</v>
          </cell>
        </row>
        <row r="157">
          <cell r="O157">
            <v>0</v>
          </cell>
        </row>
        <row r="158">
          <cell r="P158">
            <v>0</v>
          </cell>
        </row>
        <row r="159">
          <cell r="Q159">
            <v>0</v>
          </cell>
        </row>
        <row r="161">
          <cell r="O161">
            <v>0</v>
          </cell>
        </row>
        <row r="162">
          <cell r="P162">
            <v>0</v>
          </cell>
        </row>
        <row r="163">
          <cell r="Q163">
            <v>0</v>
          </cell>
        </row>
        <row r="165">
          <cell r="O165">
            <v>0</v>
          </cell>
        </row>
        <row r="166">
          <cell r="P166">
            <v>0</v>
          </cell>
        </row>
        <row r="167">
          <cell r="Q167">
            <v>0</v>
          </cell>
        </row>
        <row r="169">
          <cell r="O169">
            <v>0</v>
          </cell>
        </row>
        <row r="170">
          <cell r="P170">
            <v>0</v>
          </cell>
        </row>
        <row r="171">
          <cell r="Q171">
            <v>0</v>
          </cell>
        </row>
        <row r="173">
          <cell r="O173">
            <v>0</v>
          </cell>
        </row>
        <row r="174">
          <cell r="P174">
            <v>0</v>
          </cell>
        </row>
        <row r="175">
          <cell r="Q175">
            <v>0</v>
          </cell>
        </row>
        <row r="177">
          <cell r="O177">
            <v>0</v>
          </cell>
        </row>
        <row r="178">
          <cell r="P178">
            <v>0</v>
          </cell>
        </row>
        <row r="179">
          <cell r="Q179">
            <v>0</v>
          </cell>
        </row>
        <row r="181">
          <cell r="O181">
            <v>0</v>
          </cell>
        </row>
        <row r="182">
          <cell r="P182">
            <v>0</v>
          </cell>
        </row>
        <row r="183">
          <cell r="Q183">
            <v>0</v>
          </cell>
        </row>
        <row r="185">
          <cell r="O185">
            <v>1</v>
          </cell>
        </row>
        <row r="186">
          <cell r="P186">
            <v>0</v>
          </cell>
        </row>
        <row r="187">
          <cell r="Q187">
            <v>0</v>
          </cell>
        </row>
        <row r="189">
          <cell r="O189">
            <v>0</v>
          </cell>
        </row>
        <row r="190">
          <cell r="P190">
            <v>0</v>
          </cell>
        </row>
        <row r="191">
          <cell r="Q191">
            <v>0</v>
          </cell>
        </row>
        <row r="193">
          <cell r="O193">
            <v>0</v>
          </cell>
        </row>
        <row r="194">
          <cell r="P194">
            <v>0</v>
          </cell>
        </row>
        <row r="195">
          <cell r="Q195">
            <v>0</v>
          </cell>
        </row>
        <row r="197">
          <cell r="O197">
            <v>0</v>
          </cell>
        </row>
        <row r="198">
          <cell r="P198">
            <v>0</v>
          </cell>
        </row>
        <row r="199">
          <cell r="Q199">
            <v>0</v>
          </cell>
        </row>
        <row r="201">
          <cell r="O201">
            <v>0</v>
          </cell>
        </row>
        <row r="202">
          <cell r="P202">
            <v>0</v>
          </cell>
        </row>
        <row r="203">
          <cell r="Q203">
            <v>0</v>
          </cell>
        </row>
        <row r="205">
          <cell r="O205">
            <v>1</v>
          </cell>
        </row>
        <row r="206">
          <cell r="P206">
            <v>0</v>
          </cell>
        </row>
        <row r="207">
          <cell r="Q207">
            <v>0</v>
          </cell>
        </row>
        <row r="209">
          <cell r="O209">
            <v>0</v>
          </cell>
        </row>
        <row r="210">
          <cell r="P210">
            <v>0</v>
          </cell>
        </row>
        <row r="211">
          <cell r="Q211">
            <v>0</v>
          </cell>
        </row>
        <row r="213">
          <cell r="O213">
            <v>1</v>
          </cell>
        </row>
        <row r="214">
          <cell r="P214">
            <v>0</v>
          </cell>
        </row>
        <row r="215">
          <cell r="Q215">
            <v>0</v>
          </cell>
        </row>
        <row r="217">
          <cell r="O217">
            <v>0</v>
          </cell>
        </row>
        <row r="218">
          <cell r="P218">
            <v>0</v>
          </cell>
        </row>
        <row r="219">
          <cell r="Q219">
            <v>0</v>
          </cell>
        </row>
        <row r="221">
          <cell r="O221">
            <v>0</v>
          </cell>
        </row>
        <row r="222">
          <cell r="P222">
            <v>0</v>
          </cell>
        </row>
        <row r="223">
          <cell r="Q223">
            <v>0</v>
          </cell>
        </row>
        <row r="225">
          <cell r="O225">
            <v>1</v>
          </cell>
        </row>
        <row r="226">
          <cell r="P226">
            <v>0</v>
          </cell>
        </row>
        <row r="227">
          <cell r="Q227">
            <v>0</v>
          </cell>
        </row>
        <row r="229">
          <cell r="O229">
            <v>0</v>
          </cell>
        </row>
        <row r="230">
          <cell r="P230">
            <v>0</v>
          </cell>
        </row>
        <row r="231">
          <cell r="Q231">
            <v>0</v>
          </cell>
        </row>
        <row r="233">
          <cell r="O233">
            <v>0</v>
          </cell>
        </row>
        <row r="234">
          <cell r="P234">
            <v>0</v>
          </cell>
        </row>
        <row r="235">
          <cell r="Q235">
            <v>0</v>
          </cell>
        </row>
        <row r="237">
          <cell r="O237">
            <v>0</v>
          </cell>
        </row>
        <row r="238">
          <cell r="P238">
            <v>0</v>
          </cell>
        </row>
        <row r="239">
          <cell r="Q239">
            <v>0</v>
          </cell>
        </row>
        <row r="241">
          <cell r="O241">
            <v>0</v>
          </cell>
        </row>
        <row r="242">
          <cell r="P242">
            <v>0</v>
          </cell>
        </row>
        <row r="243">
          <cell r="Q243">
            <v>0</v>
          </cell>
        </row>
        <row r="245">
          <cell r="O245">
            <v>0</v>
          </cell>
        </row>
        <row r="246">
          <cell r="P246">
            <v>0</v>
          </cell>
        </row>
        <row r="247">
          <cell r="Q247">
            <v>0</v>
          </cell>
        </row>
        <row r="249">
          <cell r="O249">
            <v>0</v>
          </cell>
        </row>
        <row r="250">
          <cell r="P250">
            <v>0</v>
          </cell>
        </row>
        <row r="251">
          <cell r="Q251">
            <v>0</v>
          </cell>
        </row>
        <row r="253">
          <cell r="O253">
            <v>0</v>
          </cell>
        </row>
        <row r="254">
          <cell r="P254">
            <v>0</v>
          </cell>
        </row>
        <row r="255">
          <cell r="Q255">
            <v>0</v>
          </cell>
        </row>
        <row r="257">
          <cell r="O257">
            <v>1</v>
          </cell>
        </row>
        <row r="258">
          <cell r="P258">
            <v>0</v>
          </cell>
        </row>
        <row r="259">
          <cell r="Q259">
            <v>0</v>
          </cell>
        </row>
        <row r="261">
          <cell r="O261">
            <v>0</v>
          </cell>
        </row>
        <row r="262">
          <cell r="P262">
            <v>0</v>
          </cell>
        </row>
        <row r="263">
          <cell r="Q263">
            <v>0</v>
          </cell>
        </row>
        <row r="265">
          <cell r="O265">
            <v>0</v>
          </cell>
        </row>
        <row r="266">
          <cell r="P266">
            <v>0</v>
          </cell>
        </row>
        <row r="267">
          <cell r="Q267">
            <v>0</v>
          </cell>
        </row>
        <row r="269">
          <cell r="O269">
            <v>0</v>
          </cell>
        </row>
        <row r="270">
          <cell r="P270">
            <v>0</v>
          </cell>
        </row>
        <row r="271">
          <cell r="Q271">
            <v>0</v>
          </cell>
        </row>
        <row r="273">
          <cell r="O273">
            <v>0</v>
          </cell>
        </row>
        <row r="274">
          <cell r="P274">
            <v>0</v>
          </cell>
        </row>
        <row r="275">
          <cell r="Q275">
            <v>0</v>
          </cell>
        </row>
        <row r="277">
          <cell r="O277">
            <v>0</v>
          </cell>
        </row>
        <row r="278">
          <cell r="P278">
            <v>0</v>
          </cell>
        </row>
        <row r="279">
          <cell r="Q279">
            <v>0</v>
          </cell>
        </row>
        <row r="281">
          <cell r="O281">
            <v>0</v>
          </cell>
        </row>
        <row r="282">
          <cell r="P282">
            <v>0</v>
          </cell>
        </row>
        <row r="283">
          <cell r="Q283">
            <v>0</v>
          </cell>
        </row>
        <row r="285">
          <cell r="O285">
            <v>0</v>
          </cell>
        </row>
        <row r="286">
          <cell r="P286">
            <v>0</v>
          </cell>
        </row>
        <row r="287">
          <cell r="Q287">
            <v>0</v>
          </cell>
        </row>
        <row r="289">
          <cell r="O289">
            <v>0</v>
          </cell>
        </row>
        <row r="290">
          <cell r="P290">
            <v>0</v>
          </cell>
        </row>
        <row r="291">
          <cell r="Q291">
            <v>0</v>
          </cell>
        </row>
        <row r="293">
          <cell r="O293">
            <v>0</v>
          </cell>
        </row>
        <row r="294">
          <cell r="P294">
            <v>0</v>
          </cell>
        </row>
        <row r="295">
          <cell r="Q295">
            <v>0</v>
          </cell>
        </row>
        <row r="297">
          <cell r="O297">
            <v>0</v>
          </cell>
        </row>
        <row r="298">
          <cell r="P298">
            <v>0</v>
          </cell>
        </row>
        <row r="299">
          <cell r="Q299">
            <v>0</v>
          </cell>
        </row>
        <row r="301">
          <cell r="O301">
            <v>0</v>
          </cell>
        </row>
        <row r="302">
          <cell r="P302">
            <v>0</v>
          </cell>
        </row>
        <row r="303">
          <cell r="Q303">
            <v>0</v>
          </cell>
        </row>
        <row r="305">
          <cell r="O305">
            <v>2</v>
          </cell>
        </row>
        <row r="306">
          <cell r="P306">
            <v>0</v>
          </cell>
        </row>
        <row r="307">
          <cell r="Q307">
            <v>0</v>
          </cell>
        </row>
        <row r="309">
          <cell r="O309">
            <v>0</v>
          </cell>
        </row>
        <row r="310">
          <cell r="P310">
            <v>0</v>
          </cell>
        </row>
        <row r="311">
          <cell r="Q311">
            <v>0</v>
          </cell>
        </row>
        <row r="313">
          <cell r="O313">
            <v>1</v>
          </cell>
        </row>
        <row r="314">
          <cell r="P314">
            <v>0</v>
          </cell>
        </row>
        <row r="315">
          <cell r="Q315">
            <v>0</v>
          </cell>
        </row>
        <row r="317">
          <cell r="O317">
            <v>0</v>
          </cell>
        </row>
        <row r="318">
          <cell r="P318">
            <v>0</v>
          </cell>
        </row>
        <row r="319">
          <cell r="Q319">
            <v>0</v>
          </cell>
        </row>
        <row r="321">
          <cell r="O321">
            <v>0</v>
          </cell>
        </row>
        <row r="322">
          <cell r="P322">
            <v>0</v>
          </cell>
        </row>
        <row r="323">
          <cell r="Q323">
            <v>0</v>
          </cell>
        </row>
        <row r="325">
          <cell r="O325">
            <v>0</v>
          </cell>
        </row>
        <row r="326">
          <cell r="P326">
            <v>0</v>
          </cell>
        </row>
        <row r="327">
          <cell r="Q327">
            <v>0</v>
          </cell>
        </row>
        <row r="329">
          <cell r="O329">
            <v>0</v>
          </cell>
        </row>
        <row r="330">
          <cell r="P330">
            <v>0</v>
          </cell>
        </row>
        <row r="331">
          <cell r="Q331">
            <v>0</v>
          </cell>
        </row>
        <row r="333">
          <cell r="O333">
            <v>0</v>
          </cell>
        </row>
        <row r="334">
          <cell r="P334">
            <v>0</v>
          </cell>
        </row>
        <row r="335">
          <cell r="Q335">
            <v>0</v>
          </cell>
        </row>
        <row r="337">
          <cell r="O337">
            <v>0</v>
          </cell>
        </row>
        <row r="338">
          <cell r="P338">
            <v>0</v>
          </cell>
        </row>
        <row r="339">
          <cell r="Q339">
            <v>0</v>
          </cell>
        </row>
        <row r="341">
          <cell r="O341">
            <v>0</v>
          </cell>
        </row>
        <row r="342">
          <cell r="P342">
            <v>0</v>
          </cell>
        </row>
        <row r="343">
          <cell r="Q343">
            <v>0</v>
          </cell>
        </row>
        <row r="345">
          <cell r="O345">
            <v>0</v>
          </cell>
        </row>
        <row r="346">
          <cell r="P346">
            <v>0</v>
          </cell>
        </row>
        <row r="347">
          <cell r="Q347">
            <v>0</v>
          </cell>
        </row>
        <row r="349">
          <cell r="O349">
            <v>0</v>
          </cell>
        </row>
        <row r="350">
          <cell r="P350">
            <v>0</v>
          </cell>
        </row>
        <row r="351">
          <cell r="Q351">
            <v>0</v>
          </cell>
        </row>
        <row r="353">
          <cell r="O353">
            <v>0</v>
          </cell>
        </row>
        <row r="354">
          <cell r="P354">
            <v>0</v>
          </cell>
        </row>
        <row r="355">
          <cell r="Q355">
            <v>0</v>
          </cell>
        </row>
        <row r="357">
          <cell r="O357">
            <v>0</v>
          </cell>
        </row>
        <row r="358">
          <cell r="P358">
            <v>0</v>
          </cell>
        </row>
        <row r="359">
          <cell r="Q359">
            <v>0</v>
          </cell>
        </row>
        <row r="361">
          <cell r="O361">
            <v>0</v>
          </cell>
        </row>
        <row r="362">
          <cell r="P362">
            <v>0</v>
          </cell>
        </row>
        <row r="363">
          <cell r="Q363">
            <v>0</v>
          </cell>
        </row>
        <row r="365">
          <cell r="O365">
            <v>0</v>
          </cell>
        </row>
        <row r="366">
          <cell r="P366">
            <v>0</v>
          </cell>
        </row>
        <row r="367">
          <cell r="Q367">
            <v>0</v>
          </cell>
        </row>
        <row r="369">
          <cell r="O369">
            <v>0</v>
          </cell>
        </row>
        <row r="370">
          <cell r="P370">
            <v>0</v>
          </cell>
        </row>
        <row r="371">
          <cell r="Q371">
            <v>0</v>
          </cell>
        </row>
        <row r="373">
          <cell r="O373">
            <v>0</v>
          </cell>
        </row>
        <row r="374">
          <cell r="P374">
            <v>0</v>
          </cell>
        </row>
        <row r="375">
          <cell r="Q375">
            <v>0</v>
          </cell>
        </row>
        <row r="377">
          <cell r="O377">
            <v>0</v>
          </cell>
        </row>
        <row r="378">
          <cell r="P378">
            <v>0</v>
          </cell>
        </row>
        <row r="379">
          <cell r="Q379">
            <v>0</v>
          </cell>
        </row>
        <row r="381">
          <cell r="O381">
            <v>0</v>
          </cell>
        </row>
        <row r="382">
          <cell r="P382">
            <v>0</v>
          </cell>
        </row>
        <row r="383">
          <cell r="Q383">
            <v>0</v>
          </cell>
        </row>
        <row r="385">
          <cell r="O385">
            <v>0</v>
          </cell>
        </row>
        <row r="386">
          <cell r="P386">
            <v>0</v>
          </cell>
        </row>
        <row r="387">
          <cell r="Q387">
            <v>0</v>
          </cell>
        </row>
        <row r="389">
          <cell r="O389">
            <v>0</v>
          </cell>
        </row>
        <row r="390">
          <cell r="P390">
            <v>0</v>
          </cell>
        </row>
        <row r="391">
          <cell r="Q391">
            <v>0</v>
          </cell>
        </row>
        <row r="393">
          <cell r="O393">
            <v>0</v>
          </cell>
        </row>
        <row r="394">
          <cell r="P394">
            <v>0</v>
          </cell>
        </row>
        <row r="395">
          <cell r="Q395">
            <v>0</v>
          </cell>
        </row>
        <row r="397">
          <cell r="O397">
            <v>0</v>
          </cell>
        </row>
        <row r="398">
          <cell r="P398">
            <v>0</v>
          </cell>
        </row>
        <row r="399">
          <cell r="Q399">
            <v>0</v>
          </cell>
        </row>
        <row r="401">
          <cell r="O401">
            <v>0</v>
          </cell>
        </row>
        <row r="402">
          <cell r="P402">
            <v>0</v>
          </cell>
        </row>
        <row r="403">
          <cell r="Q403">
            <v>0</v>
          </cell>
        </row>
        <row r="405">
          <cell r="O405">
            <v>0</v>
          </cell>
        </row>
        <row r="406">
          <cell r="P406">
            <v>0</v>
          </cell>
        </row>
        <row r="407">
          <cell r="Q407">
            <v>0</v>
          </cell>
        </row>
        <row r="409">
          <cell r="O409">
            <v>2</v>
          </cell>
        </row>
        <row r="410">
          <cell r="P410">
            <v>0</v>
          </cell>
        </row>
        <row r="411">
          <cell r="Q411">
            <v>0</v>
          </cell>
        </row>
        <row r="413">
          <cell r="O413">
            <v>0</v>
          </cell>
        </row>
        <row r="414">
          <cell r="P414">
            <v>0</v>
          </cell>
        </row>
        <row r="415">
          <cell r="Q415">
            <v>0</v>
          </cell>
        </row>
        <row r="417">
          <cell r="O417">
            <v>2</v>
          </cell>
        </row>
        <row r="418">
          <cell r="P418">
            <v>0</v>
          </cell>
        </row>
        <row r="419">
          <cell r="Q419">
            <v>0</v>
          </cell>
        </row>
        <row r="421">
          <cell r="O421">
            <v>0</v>
          </cell>
        </row>
        <row r="422">
          <cell r="P422">
            <v>0</v>
          </cell>
        </row>
        <row r="423">
          <cell r="Q423">
            <v>0</v>
          </cell>
        </row>
      </sheetData>
      <sheetData sheetId="41">
        <row r="11">
          <cell r="AC11">
            <v>42</v>
          </cell>
          <cell r="AD11">
            <v>421</v>
          </cell>
          <cell r="AE11">
            <v>337</v>
          </cell>
          <cell r="AF11">
            <v>163</v>
          </cell>
        </row>
        <row r="17">
          <cell r="AC17">
            <v>46</v>
          </cell>
          <cell r="AD17">
            <v>371</v>
          </cell>
          <cell r="AE17">
            <v>306</v>
          </cell>
          <cell r="AF17">
            <v>173</v>
          </cell>
        </row>
        <row r="23">
          <cell r="AC23">
            <v>70</v>
          </cell>
          <cell r="AD23">
            <v>441</v>
          </cell>
          <cell r="AE23">
            <v>309</v>
          </cell>
          <cell r="AF23">
            <v>171</v>
          </cell>
        </row>
        <row r="29">
          <cell r="AC29">
            <v>56</v>
          </cell>
          <cell r="AD29">
            <v>373</v>
          </cell>
          <cell r="AE29">
            <v>300</v>
          </cell>
          <cell r="AF29">
            <v>182</v>
          </cell>
        </row>
        <row r="35">
          <cell r="AC35">
            <v>51</v>
          </cell>
          <cell r="AD35">
            <v>278</v>
          </cell>
          <cell r="AE35">
            <v>253</v>
          </cell>
          <cell r="AF35">
            <v>129</v>
          </cell>
        </row>
        <row r="41">
          <cell r="AC41">
            <v>70</v>
          </cell>
          <cell r="AD41">
            <v>553</v>
          </cell>
          <cell r="AE41">
            <v>393</v>
          </cell>
          <cell r="AF41">
            <v>223</v>
          </cell>
        </row>
        <row r="47">
          <cell r="AC47">
            <v>74</v>
          </cell>
          <cell r="AD47">
            <v>930</v>
          </cell>
          <cell r="AE47">
            <v>578</v>
          </cell>
          <cell r="AF47">
            <v>385</v>
          </cell>
        </row>
        <row r="53">
          <cell r="AC53">
            <v>88</v>
          </cell>
          <cell r="AD53">
            <v>629</v>
          </cell>
          <cell r="AE53">
            <v>615</v>
          </cell>
          <cell r="AF53">
            <v>265</v>
          </cell>
        </row>
        <row r="59">
          <cell r="AC59">
            <v>49</v>
          </cell>
          <cell r="AD59">
            <v>323</v>
          </cell>
          <cell r="AE59">
            <v>206</v>
          </cell>
          <cell r="AF59">
            <v>162</v>
          </cell>
        </row>
        <row r="65">
          <cell r="AC65">
            <v>45</v>
          </cell>
          <cell r="AD65">
            <v>375</v>
          </cell>
          <cell r="AE65">
            <v>304</v>
          </cell>
          <cell r="AF65">
            <v>154</v>
          </cell>
        </row>
        <row r="71">
          <cell r="AC71">
            <v>45</v>
          </cell>
          <cell r="AD71">
            <v>155</v>
          </cell>
          <cell r="AE71">
            <v>132</v>
          </cell>
          <cell r="AF71">
            <v>61</v>
          </cell>
        </row>
        <row r="77">
          <cell r="AC77">
            <v>96</v>
          </cell>
          <cell r="AD77">
            <v>782</v>
          </cell>
          <cell r="AE77">
            <v>516</v>
          </cell>
          <cell r="AF77">
            <v>321</v>
          </cell>
        </row>
        <row r="83">
          <cell r="AC83">
            <v>83</v>
          </cell>
          <cell r="AD83">
            <v>638</v>
          </cell>
          <cell r="AE83">
            <v>619</v>
          </cell>
          <cell r="AF83">
            <v>291</v>
          </cell>
        </row>
        <row r="89">
          <cell r="AC89">
            <v>94</v>
          </cell>
          <cell r="AD89">
            <v>712</v>
          </cell>
          <cell r="AE89">
            <v>432</v>
          </cell>
          <cell r="AF89">
            <v>288</v>
          </cell>
        </row>
        <row r="95">
          <cell r="AC95">
            <v>16</v>
          </cell>
          <cell r="AD95">
            <v>129</v>
          </cell>
          <cell r="AE95">
            <v>80</v>
          </cell>
          <cell r="AF95">
            <v>60</v>
          </cell>
        </row>
        <row r="101">
          <cell r="AC101">
            <v>30</v>
          </cell>
          <cell r="AD101">
            <v>208</v>
          </cell>
          <cell r="AE101">
            <v>179</v>
          </cell>
          <cell r="AF101">
            <v>83</v>
          </cell>
        </row>
        <row r="107">
          <cell r="AC107">
            <v>36</v>
          </cell>
          <cell r="AD107">
            <v>264</v>
          </cell>
          <cell r="AE107">
            <v>220</v>
          </cell>
          <cell r="AF107">
            <v>119</v>
          </cell>
        </row>
        <row r="113">
          <cell r="AC113">
            <v>33</v>
          </cell>
          <cell r="AD113">
            <v>294</v>
          </cell>
          <cell r="AE113">
            <v>213</v>
          </cell>
          <cell r="AF113">
            <v>115</v>
          </cell>
        </row>
        <row r="119">
          <cell r="AC119">
            <v>34</v>
          </cell>
          <cell r="AD119">
            <v>217</v>
          </cell>
          <cell r="AE119">
            <v>148</v>
          </cell>
          <cell r="AF119">
            <v>101</v>
          </cell>
        </row>
        <row r="125">
          <cell r="AC125">
            <v>55</v>
          </cell>
          <cell r="AD125">
            <v>378</v>
          </cell>
          <cell r="AE125">
            <v>242</v>
          </cell>
          <cell r="AF125">
            <v>148</v>
          </cell>
        </row>
        <row r="131">
          <cell r="AC131">
            <v>41</v>
          </cell>
          <cell r="AD131">
            <v>385</v>
          </cell>
          <cell r="AE131">
            <v>324</v>
          </cell>
          <cell r="AF131">
            <v>180</v>
          </cell>
        </row>
        <row r="137">
          <cell r="AC137">
            <v>74</v>
          </cell>
          <cell r="AD137">
            <v>693</v>
          </cell>
          <cell r="AE137">
            <v>551</v>
          </cell>
          <cell r="AF137">
            <v>327</v>
          </cell>
        </row>
        <row r="143">
          <cell r="AC143">
            <v>16</v>
          </cell>
          <cell r="AD143">
            <v>146</v>
          </cell>
          <cell r="AE143">
            <v>117</v>
          </cell>
          <cell r="AF143">
            <v>67</v>
          </cell>
        </row>
        <row r="149">
          <cell r="AC149">
            <v>107</v>
          </cell>
          <cell r="AD149">
            <v>957</v>
          </cell>
          <cell r="AE149">
            <v>740</v>
          </cell>
          <cell r="AF149">
            <v>454</v>
          </cell>
        </row>
        <row r="155">
          <cell r="AC155">
            <v>63</v>
          </cell>
          <cell r="AD155">
            <v>574</v>
          </cell>
          <cell r="AE155">
            <v>391</v>
          </cell>
          <cell r="AF155">
            <v>196</v>
          </cell>
        </row>
        <row r="161">
          <cell r="AC161">
            <v>46</v>
          </cell>
          <cell r="AD161">
            <v>301</v>
          </cell>
          <cell r="AE161">
            <v>219</v>
          </cell>
          <cell r="AF161">
            <v>199</v>
          </cell>
        </row>
        <row r="167">
          <cell r="AC167">
            <v>68</v>
          </cell>
          <cell r="AD167">
            <v>599</v>
          </cell>
          <cell r="AE167">
            <v>362</v>
          </cell>
          <cell r="AF167">
            <v>208</v>
          </cell>
        </row>
        <row r="173">
          <cell r="AD173">
            <v>408</v>
          </cell>
          <cell r="AE173">
            <v>300</v>
          </cell>
          <cell r="AF173">
            <v>154</v>
          </cell>
        </row>
        <row r="179">
          <cell r="AC179">
            <v>67</v>
          </cell>
          <cell r="AD179">
            <v>651</v>
          </cell>
          <cell r="AE179">
            <v>506</v>
          </cell>
          <cell r="AF179">
            <v>213</v>
          </cell>
        </row>
        <row r="185">
          <cell r="AC185">
            <v>12</v>
          </cell>
          <cell r="AD185">
            <v>435</v>
          </cell>
          <cell r="AE185">
            <v>150</v>
          </cell>
          <cell r="AF185">
            <v>150</v>
          </cell>
        </row>
        <row r="191">
          <cell r="AC191">
            <v>14</v>
          </cell>
          <cell r="AD191">
            <v>354</v>
          </cell>
          <cell r="AE191">
            <v>126</v>
          </cell>
          <cell r="AF191">
            <v>154</v>
          </cell>
        </row>
        <row r="197">
          <cell r="AC197">
            <v>22</v>
          </cell>
          <cell r="AD197">
            <v>319</v>
          </cell>
          <cell r="AE197">
            <v>187</v>
          </cell>
          <cell r="AF197">
            <v>131</v>
          </cell>
        </row>
        <row r="203">
          <cell r="AC203">
            <v>27</v>
          </cell>
          <cell r="AD203">
            <v>385</v>
          </cell>
          <cell r="AE203">
            <v>209</v>
          </cell>
          <cell r="AF203">
            <v>157</v>
          </cell>
        </row>
        <row r="209">
          <cell r="AC209">
            <v>32</v>
          </cell>
          <cell r="AD209">
            <v>1314</v>
          </cell>
          <cell r="AE209">
            <v>386</v>
          </cell>
          <cell r="AF209">
            <v>498</v>
          </cell>
        </row>
        <row r="215">
          <cell r="AC215">
            <v>13</v>
          </cell>
          <cell r="AD215">
            <v>396</v>
          </cell>
          <cell r="AE215">
            <v>242</v>
          </cell>
          <cell r="AF215">
            <v>161</v>
          </cell>
        </row>
        <row r="221">
          <cell r="AC221">
            <v>10</v>
          </cell>
          <cell r="AD221">
            <v>341</v>
          </cell>
          <cell r="AE221">
            <v>91</v>
          </cell>
          <cell r="AF221">
            <v>127</v>
          </cell>
        </row>
        <row r="227">
          <cell r="AC227">
            <v>13</v>
          </cell>
          <cell r="AD227">
            <v>234</v>
          </cell>
          <cell r="AE227">
            <v>188</v>
          </cell>
          <cell r="AF227">
            <v>113</v>
          </cell>
        </row>
        <row r="233"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9">
          <cell r="AC239">
            <v>20</v>
          </cell>
          <cell r="AD239">
            <v>282</v>
          </cell>
          <cell r="AE239">
            <v>159</v>
          </cell>
          <cell r="AF239">
            <v>109</v>
          </cell>
        </row>
        <row r="245">
          <cell r="AC245">
            <v>13</v>
          </cell>
          <cell r="AD245">
            <v>212</v>
          </cell>
          <cell r="AE245">
            <v>192</v>
          </cell>
          <cell r="AF245">
            <v>99</v>
          </cell>
        </row>
        <row r="251">
          <cell r="AC251">
            <v>16</v>
          </cell>
          <cell r="AD251">
            <v>359</v>
          </cell>
          <cell r="AE251">
            <v>209</v>
          </cell>
          <cell r="AF251">
            <v>142</v>
          </cell>
        </row>
        <row r="257">
          <cell r="AC257">
            <v>11</v>
          </cell>
          <cell r="AD257">
            <v>146</v>
          </cell>
          <cell r="AE257">
            <v>119</v>
          </cell>
          <cell r="AF257">
            <v>55</v>
          </cell>
        </row>
        <row r="263">
          <cell r="AC263">
            <v>9</v>
          </cell>
          <cell r="AD263">
            <v>168</v>
          </cell>
          <cell r="AE263">
            <v>123</v>
          </cell>
          <cell r="AF263">
            <v>62</v>
          </cell>
        </row>
        <row r="269">
          <cell r="AC269">
            <v>9</v>
          </cell>
          <cell r="AD269">
            <v>142</v>
          </cell>
          <cell r="AE269">
            <v>16</v>
          </cell>
          <cell r="AF269">
            <v>43</v>
          </cell>
        </row>
        <row r="275">
          <cell r="AC275">
            <v>6</v>
          </cell>
          <cell r="AD275">
            <v>181</v>
          </cell>
          <cell r="AE275">
            <v>97</v>
          </cell>
          <cell r="AF275">
            <v>80</v>
          </cell>
        </row>
        <row r="281">
          <cell r="AC281">
            <v>13</v>
          </cell>
          <cell r="AD281">
            <v>118</v>
          </cell>
          <cell r="AE281">
            <v>78</v>
          </cell>
          <cell r="AF281">
            <v>51</v>
          </cell>
        </row>
        <row r="287">
          <cell r="AC287">
            <v>61</v>
          </cell>
          <cell r="AD287">
            <v>517</v>
          </cell>
          <cell r="AE287">
            <v>376</v>
          </cell>
          <cell r="AF287">
            <v>192</v>
          </cell>
        </row>
        <row r="293">
          <cell r="AC293">
            <v>55</v>
          </cell>
          <cell r="AD293">
            <v>465</v>
          </cell>
          <cell r="AE293">
            <v>408</v>
          </cell>
          <cell r="AF293">
            <v>195</v>
          </cell>
        </row>
        <row r="299">
          <cell r="AC299">
            <v>55</v>
          </cell>
          <cell r="AD299">
            <v>713</v>
          </cell>
          <cell r="AE299">
            <v>606</v>
          </cell>
          <cell r="AF299">
            <v>272</v>
          </cell>
        </row>
        <row r="305">
          <cell r="AC305">
            <v>21</v>
          </cell>
          <cell r="AD305">
            <v>165</v>
          </cell>
          <cell r="AE305">
            <v>130</v>
          </cell>
          <cell r="AF305">
            <v>64</v>
          </cell>
        </row>
        <row r="311">
          <cell r="AC311">
            <v>62</v>
          </cell>
          <cell r="AD311">
            <v>1694</v>
          </cell>
          <cell r="AE311">
            <v>780</v>
          </cell>
          <cell r="AF311">
            <v>514</v>
          </cell>
        </row>
        <row r="317">
          <cell r="AC317">
            <v>48</v>
          </cell>
          <cell r="AD317">
            <v>418</v>
          </cell>
          <cell r="AE317">
            <v>301</v>
          </cell>
          <cell r="AF317">
            <v>141</v>
          </cell>
        </row>
        <row r="323">
          <cell r="AC323">
            <v>12</v>
          </cell>
          <cell r="AD323">
            <v>558</v>
          </cell>
          <cell r="AE323">
            <v>476</v>
          </cell>
          <cell r="AF323">
            <v>465</v>
          </cell>
        </row>
        <row r="329">
          <cell r="AC329">
            <v>5</v>
          </cell>
          <cell r="AD329">
            <v>323</v>
          </cell>
          <cell r="AE329">
            <v>126</v>
          </cell>
          <cell r="AF329">
            <v>119</v>
          </cell>
        </row>
        <row r="335">
          <cell r="AC335">
            <v>31</v>
          </cell>
          <cell r="AD335">
            <v>254</v>
          </cell>
          <cell r="AE335">
            <v>114</v>
          </cell>
          <cell r="AF335">
            <v>103</v>
          </cell>
        </row>
        <row r="341">
          <cell r="AC341">
            <v>26</v>
          </cell>
          <cell r="AD341">
            <v>209</v>
          </cell>
          <cell r="AE341">
            <v>118</v>
          </cell>
          <cell r="AF341">
            <v>63</v>
          </cell>
        </row>
        <row r="347">
          <cell r="AC347">
            <v>41</v>
          </cell>
          <cell r="AD347">
            <v>203</v>
          </cell>
          <cell r="AE347">
            <v>127</v>
          </cell>
          <cell r="AF347">
            <v>67</v>
          </cell>
        </row>
        <row r="353">
          <cell r="AC353">
            <v>19</v>
          </cell>
          <cell r="AD353">
            <v>168</v>
          </cell>
          <cell r="AE353">
            <v>76</v>
          </cell>
          <cell r="AF353">
            <v>57</v>
          </cell>
        </row>
        <row r="359">
          <cell r="AC359">
            <v>9</v>
          </cell>
          <cell r="AD359">
            <v>271</v>
          </cell>
          <cell r="AE359">
            <v>37</v>
          </cell>
          <cell r="AF359">
            <v>102</v>
          </cell>
        </row>
        <row r="365">
          <cell r="AC365">
            <v>0</v>
          </cell>
          <cell r="AD365">
            <v>385</v>
          </cell>
          <cell r="AE365">
            <v>218</v>
          </cell>
          <cell r="AF365">
            <v>152</v>
          </cell>
        </row>
        <row r="371">
          <cell r="AC371">
            <v>56</v>
          </cell>
          <cell r="AD371">
            <v>651</v>
          </cell>
          <cell r="AE371">
            <v>441</v>
          </cell>
          <cell r="AF371">
            <v>224</v>
          </cell>
        </row>
        <row r="377">
          <cell r="AC377">
            <v>55</v>
          </cell>
          <cell r="AD377">
            <v>302</v>
          </cell>
          <cell r="AE377">
            <v>162</v>
          </cell>
          <cell r="AF377">
            <v>101</v>
          </cell>
        </row>
        <row r="383">
          <cell r="AC383">
            <v>30</v>
          </cell>
          <cell r="AD383">
            <v>207</v>
          </cell>
          <cell r="AE383">
            <v>108</v>
          </cell>
          <cell r="AF383">
            <v>79</v>
          </cell>
        </row>
        <row r="389">
          <cell r="AC389">
            <v>78</v>
          </cell>
          <cell r="AD389">
            <v>421</v>
          </cell>
          <cell r="AE389">
            <v>348</v>
          </cell>
          <cell r="AF389">
            <v>160</v>
          </cell>
        </row>
        <row r="395">
          <cell r="AC395">
            <v>73</v>
          </cell>
          <cell r="AD395">
            <v>586</v>
          </cell>
          <cell r="AE395">
            <v>304</v>
          </cell>
          <cell r="AF395">
            <v>180</v>
          </cell>
        </row>
        <row r="401">
          <cell r="AC401">
            <v>67</v>
          </cell>
          <cell r="AD401">
            <v>375</v>
          </cell>
          <cell r="AE401">
            <v>310</v>
          </cell>
          <cell r="AF401">
            <v>159</v>
          </cell>
        </row>
        <row r="407">
          <cell r="AC407">
            <v>59</v>
          </cell>
          <cell r="AD407">
            <v>457</v>
          </cell>
          <cell r="AE407">
            <v>309</v>
          </cell>
          <cell r="AF407">
            <v>187</v>
          </cell>
        </row>
        <row r="413">
          <cell r="AC413">
            <v>27</v>
          </cell>
          <cell r="AD413">
            <v>139</v>
          </cell>
          <cell r="AE413">
            <v>101</v>
          </cell>
          <cell r="AF413">
            <v>74</v>
          </cell>
        </row>
        <row r="419">
          <cell r="AC419">
            <v>65</v>
          </cell>
          <cell r="AD419">
            <v>350</v>
          </cell>
          <cell r="AE419">
            <v>238</v>
          </cell>
          <cell r="AF419">
            <v>123</v>
          </cell>
        </row>
        <row r="425">
          <cell r="AC425">
            <v>30</v>
          </cell>
          <cell r="AD425">
            <v>357</v>
          </cell>
          <cell r="AE425">
            <v>306</v>
          </cell>
          <cell r="AF425">
            <v>140</v>
          </cell>
        </row>
        <row r="431">
          <cell r="AC431">
            <v>75</v>
          </cell>
          <cell r="AD431">
            <v>818</v>
          </cell>
          <cell r="AE431">
            <v>662</v>
          </cell>
          <cell r="AF431">
            <v>384</v>
          </cell>
        </row>
        <row r="437">
          <cell r="AC437">
            <v>53</v>
          </cell>
          <cell r="AD437">
            <v>499</v>
          </cell>
          <cell r="AE437">
            <v>357</v>
          </cell>
          <cell r="AF437">
            <v>177</v>
          </cell>
        </row>
        <row r="443">
          <cell r="AC443">
            <v>24</v>
          </cell>
          <cell r="AD443">
            <v>195</v>
          </cell>
          <cell r="AE443">
            <v>134</v>
          </cell>
          <cell r="AF443">
            <v>84</v>
          </cell>
        </row>
        <row r="449">
          <cell r="AC449">
            <v>73</v>
          </cell>
          <cell r="AD449">
            <v>667</v>
          </cell>
          <cell r="AE449">
            <v>476</v>
          </cell>
          <cell r="AF449">
            <v>274</v>
          </cell>
        </row>
        <row r="455">
          <cell r="AC455">
            <v>75</v>
          </cell>
          <cell r="AD455">
            <v>484</v>
          </cell>
          <cell r="AE455">
            <v>354</v>
          </cell>
          <cell r="AF455">
            <v>221</v>
          </cell>
        </row>
        <row r="461">
          <cell r="AC461">
            <v>56</v>
          </cell>
          <cell r="AD461">
            <v>425</v>
          </cell>
          <cell r="AE461">
            <v>276</v>
          </cell>
          <cell r="AF461">
            <v>180</v>
          </cell>
        </row>
        <row r="467">
          <cell r="AC467">
            <v>52</v>
          </cell>
          <cell r="AD467">
            <v>418</v>
          </cell>
          <cell r="AE467">
            <v>290</v>
          </cell>
          <cell r="AF467">
            <v>168</v>
          </cell>
        </row>
        <row r="473">
          <cell r="AC473">
            <v>73</v>
          </cell>
          <cell r="AD473">
            <v>830</v>
          </cell>
          <cell r="AE473">
            <v>675</v>
          </cell>
          <cell r="AF473">
            <v>392</v>
          </cell>
        </row>
        <row r="479">
          <cell r="AC479">
            <v>98</v>
          </cell>
          <cell r="AD479">
            <v>638</v>
          </cell>
          <cell r="AE479">
            <v>499</v>
          </cell>
          <cell r="AF479">
            <v>328</v>
          </cell>
        </row>
        <row r="485">
          <cell r="AC485">
            <v>61</v>
          </cell>
          <cell r="AD485">
            <v>401</v>
          </cell>
          <cell r="AE485">
            <v>270</v>
          </cell>
          <cell r="AF485">
            <v>196</v>
          </cell>
        </row>
        <row r="491">
          <cell r="AC491">
            <v>49</v>
          </cell>
          <cell r="AD491">
            <v>387</v>
          </cell>
          <cell r="AE491">
            <v>143</v>
          </cell>
          <cell r="AF491">
            <v>146</v>
          </cell>
        </row>
        <row r="497">
          <cell r="AC497">
            <v>95</v>
          </cell>
          <cell r="AD497">
            <v>942</v>
          </cell>
          <cell r="AE497">
            <v>788</v>
          </cell>
          <cell r="AF497">
            <v>438</v>
          </cell>
        </row>
        <row r="503">
          <cell r="AC503">
            <v>49</v>
          </cell>
          <cell r="AD503">
            <v>305</v>
          </cell>
          <cell r="AE503">
            <v>205</v>
          </cell>
          <cell r="AF503">
            <v>147</v>
          </cell>
        </row>
        <row r="509">
          <cell r="AC509">
            <v>81</v>
          </cell>
          <cell r="AD509">
            <v>468</v>
          </cell>
          <cell r="AE509">
            <v>348</v>
          </cell>
          <cell r="AF509">
            <v>242</v>
          </cell>
        </row>
        <row r="515">
          <cell r="AC515">
            <v>56</v>
          </cell>
          <cell r="AD515">
            <v>633</v>
          </cell>
          <cell r="AE515">
            <v>278</v>
          </cell>
          <cell r="AF515">
            <v>280</v>
          </cell>
        </row>
        <row r="521">
          <cell r="AC521">
            <v>77</v>
          </cell>
          <cell r="AD521">
            <v>687</v>
          </cell>
          <cell r="AE521">
            <v>378</v>
          </cell>
          <cell r="AF521">
            <v>307</v>
          </cell>
        </row>
        <row r="527">
          <cell r="AC527">
            <v>89</v>
          </cell>
          <cell r="AD527">
            <v>892</v>
          </cell>
          <cell r="AE527">
            <v>709</v>
          </cell>
          <cell r="AF527">
            <v>446</v>
          </cell>
        </row>
        <row r="533">
          <cell r="AC533">
            <v>57</v>
          </cell>
          <cell r="AD533">
            <v>507</v>
          </cell>
          <cell r="AE533">
            <v>338</v>
          </cell>
          <cell r="AF533">
            <v>242</v>
          </cell>
        </row>
        <row r="539">
          <cell r="AC539">
            <v>124</v>
          </cell>
          <cell r="AD539">
            <v>1539</v>
          </cell>
          <cell r="AE539">
            <v>213</v>
          </cell>
          <cell r="AF539">
            <v>573</v>
          </cell>
        </row>
        <row r="545">
          <cell r="AC545">
            <v>11</v>
          </cell>
          <cell r="AD545">
            <v>196</v>
          </cell>
          <cell r="AE545">
            <v>101</v>
          </cell>
          <cell r="AF545">
            <v>69</v>
          </cell>
        </row>
        <row r="551">
          <cell r="AC551">
            <v>42</v>
          </cell>
          <cell r="AD551">
            <v>847</v>
          </cell>
          <cell r="AE551">
            <v>690</v>
          </cell>
          <cell r="AF551">
            <v>338</v>
          </cell>
        </row>
        <row r="557">
          <cell r="AC557">
            <v>30</v>
          </cell>
          <cell r="AD557">
            <v>819</v>
          </cell>
          <cell r="AE557">
            <v>583</v>
          </cell>
          <cell r="AF557">
            <v>332</v>
          </cell>
        </row>
        <row r="563">
          <cell r="AC563">
            <v>9</v>
          </cell>
          <cell r="AD563">
            <v>433</v>
          </cell>
          <cell r="AE563">
            <v>330</v>
          </cell>
          <cell r="AF563">
            <v>213</v>
          </cell>
        </row>
        <row r="569">
          <cell r="AC569">
            <v>26</v>
          </cell>
          <cell r="AD569">
            <v>600</v>
          </cell>
          <cell r="AE569">
            <v>312</v>
          </cell>
          <cell r="AF569">
            <v>239</v>
          </cell>
        </row>
        <row r="575">
          <cell r="AC575">
            <v>16</v>
          </cell>
          <cell r="AD575">
            <v>612</v>
          </cell>
          <cell r="AE575">
            <v>415</v>
          </cell>
          <cell r="AF575">
            <v>234</v>
          </cell>
        </row>
        <row r="581">
          <cell r="AC581">
            <v>6</v>
          </cell>
          <cell r="AD581">
            <v>246</v>
          </cell>
          <cell r="AE581">
            <v>128</v>
          </cell>
          <cell r="AF581">
            <v>90</v>
          </cell>
        </row>
        <row r="587">
          <cell r="AC587">
            <v>23</v>
          </cell>
          <cell r="AD587">
            <v>826</v>
          </cell>
          <cell r="AE587">
            <v>554</v>
          </cell>
          <cell r="AF587">
            <v>327</v>
          </cell>
        </row>
        <row r="593">
          <cell r="AC593">
            <v>6</v>
          </cell>
          <cell r="AD593">
            <v>589</v>
          </cell>
          <cell r="AE593">
            <v>127</v>
          </cell>
          <cell r="AF593">
            <v>275</v>
          </cell>
        </row>
        <row r="599">
          <cell r="AC599">
            <v>24</v>
          </cell>
          <cell r="AD599">
            <v>463</v>
          </cell>
          <cell r="AE599">
            <v>336</v>
          </cell>
          <cell r="AF599">
            <v>202</v>
          </cell>
        </row>
        <row r="605">
          <cell r="AC605">
            <v>33</v>
          </cell>
          <cell r="AD605">
            <v>344</v>
          </cell>
          <cell r="AE605">
            <v>217</v>
          </cell>
          <cell r="AF605">
            <v>155</v>
          </cell>
        </row>
        <row r="611">
          <cell r="AC611">
            <v>43</v>
          </cell>
          <cell r="AD611">
            <v>411</v>
          </cell>
          <cell r="AE611">
            <v>316</v>
          </cell>
          <cell r="AF611">
            <v>180</v>
          </cell>
        </row>
        <row r="617">
          <cell r="AC617">
            <v>43</v>
          </cell>
          <cell r="AD617">
            <v>440</v>
          </cell>
          <cell r="AE617">
            <v>349</v>
          </cell>
          <cell r="AF617">
            <v>235</v>
          </cell>
        </row>
        <row r="623">
          <cell r="AC623">
            <v>115</v>
          </cell>
          <cell r="AD623">
            <v>1125</v>
          </cell>
          <cell r="AE623">
            <v>911</v>
          </cell>
          <cell r="AF623">
            <v>432</v>
          </cell>
        </row>
        <row r="629">
          <cell r="AC629">
            <v>29</v>
          </cell>
          <cell r="AD629">
            <v>307</v>
          </cell>
          <cell r="AE629">
            <v>196</v>
          </cell>
          <cell r="AF629">
            <v>125</v>
          </cell>
        </row>
        <row r="635">
          <cell r="AC635">
            <v>78</v>
          </cell>
          <cell r="AD635">
            <v>700</v>
          </cell>
          <cell r="AE635">
            <v>400</v>
          </cell>
          <cell r="AF635">
            <v>348</v>
          </cell>
        </row>
        <row r="641">
          <cell r="G641">
            <v>24.276190476190475</v>
          </cell>
          <cell r="N641">
            <v>250</v>
          </cell>
          <cell r="O641">
            <v>24.60952380952381</v>
          </cell>
        </row>
        <row r="642">
          <cell r="F642">
            <v>32342</v>
          </cell>
          <cell r="K642">
            <v>49452</v>
          </cell>
          <cell r="M642">
            <v>20676</v>
          </cell>
        </row>
      </sheetData>
      <sheetData sheetId="42">
        <row r="5">
          <cell r="K5">
            <v>832</v>
          </cell>
        </row>
        <row r="6">
          <cell r="K6">
            <v>9</v>
          </cell>
        </row>
        <row r="7">
          <cell r="K7">
            <v>0</v>
          </cell>
        </row>
        <row r="9">
          <cell r="K9">
            <v>444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838</v>
          </cell>
        </row>
        <row r="14">
          <cell r="K14">
            <v>2</v>
          </cell>
        </row>
        <row r="15">
          <cell r="K15">
            <v>1</v>
          </cell>
        </row>
        <row r="17">
          <cell r="K17">
            <v>765</v>
          </cell>
        </row>
        <row r="18">
          <cell r="K18">
            <v>3</v>
          </cell>
        </row>
        <row r="19">
          <cell r="K19">
            <v>1</v>
          </cell>
        </row>
        <row r="21">
          <cell r="K21">
            <v>531</v>
          </cell>
        </row>
        <row r="22">
          <cell r="K22">
            <v>7</v>
          </cell>
        </row>
        <row r="23">
          <cell r="K23">
            <v>3</v>
          </cell>
        </row>
        <row r="25">
          <cell r="K25">
            <v>994</v>
          </cell>
        </row>
        <row r="26">
          <cell r="K26">
            <v>3</v>
          </cell>
        </row>
        <row r="27">
          <cell r="K27">
            <v>0</v>
          </cell>
        </row>
        <row r="29">
          <cell r="K29">
            <v>1688</v>
          </cell>
        </row>
        <row r="30">
          <cell r="K30">
            <v>18</v>
          </cell>
        </row>
        <row r="31">
          <cell r="K31">
            <v>3</v>
          </cell>
        </row>
        <row r="33">
          <cell r="K33">
            <v>1350</v>
          </cell>
        </row>
        <row r="34">
          <cell r="K34">
            <v>18</v>
          </cell>
        </row>
        <row r="35">
          <cell r="K35">
            <v>7</v>
          </cell>
        </row>
        <row r="37">
          <cell r="K37">
            <v>602</v>
          </cell>
        </row>
        <row r="38">
          <cell r="K38">
            <v>6</v>
          </cell>
        </row>
        <row r="39">
          <cell r="K39">
            <v>0</v>
          </cell>
        </row>
        <row r="41">
          <cell r="K41">
            <v>633</v>
          </cell>
        </row>
        <row r="42">
          <cell r="K42">
            <v>3</v>
          </cell>
        </row>
        <row r="43">
          <cell r="K43">
            <v>0</v>
          </cell>
        </row>
        <row r="45">
          <cell r="K45">
            <v>315</v>
          </cell>
        </row>
        <row r="46">
          <cell r="K46">
            <v>7</v>
          </cell>
        </row>
        <row r="47">
          <cell r="K47">
            <v>0</v>
          </cell>
        </row>
        <row r="49">
          <cell r="K49">
            <v>1451</v>
          </cell>
        </row>
        <row r="50">
          <cell r="K50">
            <v>0</v>
          </cell>
        </row>
        <row r="51">
          <cell r="K51">
            <v>3</v>
          </cell>
        </row>
        <row r="53">
          <cell r="K53">
            <v>1389</v>
          </cell>
        </row>
        <row r="54">
          <cell r="K54">
            <v>1</v>
          </cell>
        </row>
        <row r="55">
          <cell r="K55">
            <v>0</v>
          </cell>
        </row>
        <row r="57">
          <cell r="K57">
            <v>1294</v>
          </cell>
        </row>
        <row r="58">
          <cell r="K58">
            <v>2</v>
          </cell>
        </row>
        <row r="59">
          <cell r="K59">
            <v>2</v>
          </cell>
        </row>
        <row r="61">
          <cell r="K61">
            <v>214</v>
          </cell>
        </row>
        <row r="62">
          <cell r="K62">
            <v>2</v>
          </cell>
        </row>
        <row r="63">
          <cell r="K63">
            <v>0</v>
          </cell>
        </row>
        <row r="65">
          <cell r="K65">
            <v>408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540</v>
          </cell>
        </row>
        <row r="70">
          <cell r="K70">
            <v>6</v>
          </cell>
        </row>
        <row r="71">
          <cell r="K71">
            <v>0</v>
          </cell>
        </row>
        <row r="73">
          <cell r="K73">
            <v>524</v>
          </cell>
        </row>
        <row r="74">
          <cell r="K74">
            <v>1</v>
          </cell>
        </row>
        <row r="75">
          <cell r="K75">
            <v>1</v>
          </cell>
        </row>
        <row r="77">
          <cell r="K77">
            <v>422</v>
          </cell>
        </row>
        <row r="78">
          <cell r="K78">
            <v>1</v>
          </cell>
        </row>
        <row r="79">
          <cell r="K79">
            <v>0</v>
          </cell>
        </row>
        <row r="81">
          <cell r="K81">
            <v>667</v>
          </cell>
        </row>
        <row r="82">
          <cell r="K82">
            <v>5</v>
          </cell>
        </row>
        <row r="83">
          <cell r="K83">
            <v>2</v>
          </cell>
        </row>
        <row r="85">
          <cell r="K85">
            <v>757</v>
          </cell>
        </row>
        <row r="86">
          <cell r="K86">
            <v>2</v>
          </cell>
        </row>
        <row r="87">
          <cell r="K87">
            <v>2</v>
          </cell>
        </row>
        <row r="89">
          <cell r="K89">
            <v>1401</v>
          </cell>
        </row>
        <row r="90">
          <cell r="K90">
            <v>0</v>
          </cell>
        </row>
        <row r="91">
          <cell r="K91">
            <v>0</v>
          </cell>
        </row>
        <row r="93">
          <cell r="K93">
            <v>288</v>
          </cell>
        </row>
        <row r="94">
          <cell r="K94">
            <v>1</v>
          </cell>
        </row>
        <row r="95">
          <cell r="K95">
            <v>0</v>
          </cell>
        </row>
        <row r="97">
          <cell r="K97">
            <v>1922</v>
          </cell>
        </row>
        <row r="98">
          <cell r="K98">
            <v>3</v>
          </cell>
        </row>
        <row r="99">
          <cell r="K99">
            <v>0</v>
          </cell>
        </row>
        <row r="101">
          <cell r="K101">
            <v>1062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562</v>
          </cell>
        </row>
        <row r="106">
          <cell r="K106">
            <v>4</v>
          </cell>
        </row>
        <row r="107">
          <cell r="K107">
            <v>1</v>
          </cell>
        </row>
        <row r="109">
          <cell r="K109">
            <v>1037</v>
          </cell>
        </row>
        <row r="110">
          <cell r="K110">
            <v>0</v>
          </cell>
        </row>
        <row r="111">
          <cell r="K111">
            <v>4</v>
          </cell>
        </row>
        <row r="113">
          <cell r="K113">
            <v>779</v>
          </cell>
        </row>
        <row r="114">
          <cell r="K114">
            <v>12</v>
          </cell>
        </row>
        <row r="115">
          <cell r="K115">
            <v>3</v>
          </cell>
        </row>
        <row r="117">
          <cell r="K117">
            <v>1265</v>
          </cell>
        </row>
        <row r="118">
          <cell r="K118">
            <v>17</v>
          </cell>
        </row>
        <row r="119">
          <cell r="K119">
            <v>1</v>
          </cell>
        </row>
        <row r="121">
          <cell r="K121">
            <v>666</v>
          </cell>
        </row>
        <row r="122">
          <cell r="K122">
            <v>2</v>
          </cell>
        </row>
        <row r="123">
          <cell r="K123">
            <v>0</v>
          </cell>
        </row>
        <row r="125">
          <cell r="K125">
            <v>562</v>
          </cell>
        </row>
        <row r="126">
          <cell r="K126">
            <v>1</v>
          </cell>
        </row>
        <row r="127">
          <cell r="K127">
            <v>0</v>
          </cell>
        </row>
        <row r="129">
          <cell r="K129">
            <v>555</v>
          </cell>
        </row>
        <row r="130">
          <cell r="K130">
            <v>6</v>
          </cell>
        </row>
        <row r="131">
          <cell r="K131">
            <v>0</v>
          </cell>
        </row>
        <row r="133">
          <cell r="K133">
            <v>588</v>
          </cell>
        </row>
        <row r="134">
          <cell r="K134">
            <v>4</v>
          </cell>
        </row>
        <row r="135">
          <cell r="K135">
            <v>1</v>
          </cell>
        </row>
        <row r="137">
          <cell r="K137">
            <v>1923</v>
          </cell>
        </row>
        <row r="138">
          <cell r="K138">
            <v>16</v>
          </cell>
        </row>
        <row r="139">
          <cell r="K139">
            <v>3</v>
          </cell>
        </row>
        <row r="141">
          <cell r="K141">
            <v>681</v>
          </cell>
        </row>
        <row r="142">
          <cell r="K142">
            <v>17</v>
          </cell>
        </row>
        <row r="143">
          <cell r="K143">
            <v>3</v>
          </cell>
        </row>
        <row r="145">
          <cell r="K145">
            <v>502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486</v>
          </cell>
        </row>
        <row r="150">
          <cell r="K150">
            <v>0</v>
          </cell>
        </row>
        <row r="151">
          <cell r="K151">
            <v>0</v>
          </cell>
        </row>
        <row r="153">
          <cell r="K153">
            <v>71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476</v>
          </cell>
        </row>
        <row r="158">
          <cell r="K158">
            <v>2</v>
          </cell>
        </row>
        <row r="159">
          <cell r="K159">
            <v>0</v>
          </cell>
        </row>
        <row r="161">
          <cell r="K161">
            <v>442</v>
          </cell>
        </row>
        <row r="162">
          <cell r="K162">
            <v>1</v>
          </cell>
        </row>
        <row r="163">
          <cell r="K163">
            <v>1</v>
          </cell>
        </row>
        <row r="165">
          <cell r="K165">
            <v>651</v>
          </cell>
        </row>
        <row r="166">
          <cell r="K166">
            <v>2</v>
          </cell>
        </row>
        <row r="167">
          <cell r="K167">
            <v>1</v>
          </cell>
        </row>
        <row r="169">
          <cell r="K169">
            <v>297</v>
          </cell>
        </row>
        <row r="170">
          <cell r="K170">
            <v>0</v>
          </cell>
        </row>
        <row r="171">
          <cell r="K171">
            <v>0</v>
          </cell>
        </row>
        <row r="173">
          <cell r="K173">
            <v>285</v>
          </cell>
        </row>
        <row r="174">
          <cell r="K174">
            <v>0</v>
          </cell>
        </row>
        <row r="175">
          <cell r="K175">
            <v>0</v>
          </cell>
        </row>
        <row r="177">
          <cell r="K177">
            <v>321</v>
          </cell>
        </row>
        <row r="178">
          <cell r="K178">
            <v>1</v>
          </cell>
        </row>
        <row r="179">
          <cell r="K179">
            <v>1</v>
          </cell>
        </row>
        <row r="181">
          <cell r="K181">
            <v>321</v>
          </cell>
        </row>
        <row r="182">
          <cell r="K182">
            <v>4</v>
          </cell>
        </row>
        <row r="183">
          <cell r="K183">
            <v>2</v>
          </cell>
        </row>
        <row r="185">
          <cell r="K185">
            <v>215</v>
          </cell>
        </row>
        <row r="186">
          <cell r="K186">
            <v>0</v>
          </cell>
        </row>
        <row r="187">
          <cell r="K187">
            <v>0</v>
          </cell>
        </row>
        <row r="189">
          <cell r="K189">
            <v>999</v>
          </cell>
        </row>
        <row r="190">
          <cell r="K190">
            <v>1</v>
          </cell>
        </row>
        <row r="191">
          <cell r="K191">
            <v>1</v>
          </cell>
        </row>
        <row r="193">
          <cell r="K193">
            <v>926</v>
          </cell>
        </row>
        <row r="194">
          <cell r="K194">
            <v>10</v>
          </cell>
        </row>
        <row r="195">
          <cell r="K195">
            <v>2</v>
          </cell>
        </row>
        <row r="197">
          <cell r="K197">
            <v>1376</v>
          </cell>
        </row>
        <row r="198">
          <cell r="K198">
            <v>20</v>
          </cell>
        </row>
        <row r="199">
          <cell r="K199">
            <v>0</v>
          </cell>
        </row>
        <row r="201">
          <cell r="K201">
            <v>312</v>
          </cell>
        </row>
        <row r="202">
          <cell r="K202">
            <v>5</v>
          </cell>
        </row>
        <row r="203">
          <cell r="K203">
            <v>1</v>
          </cell>
        </row>
        <row r="205">
          <cell r="K205">
            <v>2701</v>
          </cell>
        </row>
        <row r="206">
          <cell r="K206">
            <v>17</v>
          </cell>
        </row>
        <row r="207">
          <cell r="K207">
            <v>0</v>
          </cell>
        </row>
        <row r="209">
          <cell r="K209">
            <v>831</v>
          </cell>
        </row>
        <row r="210">
          <cell r="K210">
            <v>17</v>
          </cell>
        </row>
        <row r="211">
          <cell r="K211">
            <v>1</v>
          </cell>
        </row>
        <row r="213">
          <cell r="K213">
            <v>3700</v>
          </cell>
        </row>
        <row r="214">
          <cell r="K214">
            <v>2</v>
          </cell>
        </row>
        <row r="215">
          <cell r="K215">
            <v>0</v>
          </cell>
        </row>
        <row r="217">
          <cell r="K217">
            <v>563</v>
          </cell>
        </row>
        <row r="218">
          <cell r="K218">
            <v>15</v>
          </cell>
        </row>
        <row r="219">
          <cell r="K219">
            <v>0</v>
          </cell>
        </row>
        <row r="221">
          <cell r="K221">
            <v>419</v>
          </cell>
        </row>
        <row r="222">
          <cell r="K222">
            <v>3</v>
          </cell>
        </row>
        <row r="223">
          <cell r="K223">
            <v>0</v>
          </cell>
        </row>
        <row r="225">
          <cell r="K225">
            <v>358</v>
          </cell>
        </row>
        <row r="226">
          <cell r="K226">
            <v>3</v>
          </cell>
        </row>
        <row r="227">
          <cell r="K227">
            <v>1</v>
          </cell>
        </row>
        <row r="229">
          <cell r="K229">
            <v>370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246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364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679</v>
          </cell>
        </row>
        <row r="242">
          <cell r="K242">
            <v>2</v>
          </cell>
        </row>
        <row r="243">
          <cell r="K243">
            <v>2</v>
          </cell>
        </row>
        <row r="245">
          <cell r="K245">
            <v>1201</v>
          </cell>
        </row>
        <row r="246">
          <cell r="K246">
            <v>0</v>
          </cell>
        </row>
        <row r="247">
          <cell r="K247">
            <v>0</v>
          </cell>
        </row>
        <row r="249">
          <cell r="K249">
            <v>521</v>
          </cell>
        </row>
        <row r="250">
          <cell r="K250">
            <v>1</v>
          </cell>
        </row>
        <row r="251">
          <cell r="K251">
            <v>0</v>
          </cell>
        </row>
        <row r="253">
          <cell r="K253">
            <v>350</v>
          </cell>
        </row>
        <row r="254">
          <cell r="K254">
            <v>4</v>
          </cell>
        </row>
        <row r="255">
          <cell r="K255">
            <v>1</v>
          </cell>
        </row>
        <row r="257">
          <cell r="K257">
            <v>841</v>
          </cell>
        </row>
        <row r="258">
          <cell r="K258">
            <v>23</v>
          </cell>
        </row>
        <row r="259">
          <cell r="K259">
            <v>1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770</v>
          </cell>
        </row>
        <row r="266">
          <cell r="K266">
            <v>2</v>
          </cell>
        </row>
        <row r="267">
          <cell r="K267">
            <v>0</v>
          </cell>
        </row>
        <row r="269">
          <cell r="K269">
            <v>860</v>
          </cell>
        </row>
        <row r="270">
          <cell r="K270">
            <v>0</v>
          </cell>
        </row>
        <row r="271">
          <cell r="K271">
            <v>1</v>
          </cell>
        </row>
        <row r="273">
          <cell r="K273">
            <v>282</v>
          </cell>
        </row>
        <row r="274">
          <cell r="K274">
            <v>0</v>
          </cell>
        </row>
        <row r="275">
          <cell r="K275">
            <v>1</v>
          </cell>
        </row>
        <row r="277">
          <cell r="K277">
            <v>653</v>
          </cell>
        </row>
        <row r="278">
          <cell r="K278">
            <v>1</v>
          </cell>
        </row>
        <row r="279">
          <cell r="K279">
            <v>1</v>
          </cell>
        </row>
        <row r="281">
          <cell r="K281">
            <v>726</v>
          </cell>
        </row>
        <row r="282">
          <cell r="K282">
            <v>1</v>
          </cell>
        </row>
        <row r="283">
          <cell r="K283">
            <v>2</v>
          </cell>
        </row>
        <row r="285">
          <cell r="K285">
            <v>1655</v>
          </cell>
        </row>
        <row r="286">
          <cell r="K286">
            <v>3</v>
          </cell>
        </row>
        <row r="287">
          <cell r="K287">
            <v>0</v>
          </cell>
        </row>
        <row r="289">
          <cell r="K289">
            <v>915</v>
          </cell>
        </row>
        <row r="290">
          <cell r="K290">
            <v>2</v>
          </cell>
        </row>
        <row r="291">
          <cell r="K291">
            <v>0</v>
          </cell>
        </row>
        <row r="293">
          <cell r="K293">
            <v>654</v>
          </cell>
        </row>
        <row r="294">
          <cell r="K294">
            <v>0</v>
          </cell>
        </row>
        <row r="295">
          <cell r="K295">
            <v>1</v>
          </cell>
        </row>
        <row r="297">
          <cell r="K297">
            <v>1328</v>
          </cell>
        </row>
        <row r="298">
          <cell r="K298">
            <v>1</v>
          </cell>
        </row>
        <row r="299">
          <cell r="K299">
            <v>0</v>
          </cell>
        </row>
        <row r="301">
          <cell r="K301">
            <v>949</v>
          </cell>
        </row>
        <row r="302">
          <cell r="K302">
            <v>1</v>
          </cell>
        </row>
        <row r="303">
          <cell r="K303">
            <v>1</v>
          </cell>
        </row>
        <row r="305">
          <cell r="K305">
            <v>788</v>
          </cell>
        </row>
        <row r="306">
          <cell r="K306">
            <v>2</v>
          </cell>
        </row>
        <row r="307">
          <cell r="K307">
            <v>1</v>
          </cell>
        </row>
        <row r="309">
          <cell r="K309">
            <v>796</v>
          </cell>
        </row>
        <row r="310">
          <cell r="K310">
            <v>1</v>
          </cell>
        </row>
        <row r="311">
          <cell r="K311">
            <v>0</v>
          </cell>
        </row>
        <row r="313">
          <cell r="K313">
            <v>1670</v>
          </cell>
        </row>
        <row r="314">
          <cell r="K314">
            <v>4</v>
          </cell>
        </row>
        <row r="315">
          <cell r="K315">
            <v>1</v>
          </cell>
        </row>
        <row r="317">
          <cell r="K317">
            <v>1294</v>
          </cell>
        </row>
        <row r="318">
          <cell r="K318">
            <v>4</v>
          </cell>
        </row>
        <row r="319">
          <cell r="K319">
            <v>3</v>
          </cell>
        </row>
        <row r="321">
          <cell r="K321">
            <v>781</v>
          </cell>
        </row>
        <row r="322">
          <cell r="K322">
            <v>3</v>
          </cell>
        </row>
        <row r="323">
          <cell r="K323">
            <v>0</v>
          </cell>
        </row>
        <row r="325">
          <cell r="K325">
            <v>604</v>
          </cell>
        </row>
        <row r="326">
          <cell r="K326">
            <v>1</v>
          </cell>
        </row>
        <row r="327">
          <cell r="K327">
            <v>1</v>
          </cell>
        </row>
        <row r="329">
          <cell r="K329">
            <v>1874</v>
          </cell>
        </row>
        <row r="330">
          <cell r="K330">
            <v>9</v>
          </cell>
        </row>
        <row r="331">
          <cell r="K331">
            <v>3</v>
          </cell>
        </row>
        <row r="333">
          <cell r="K333">
            <v>526</v>
          </cell>
        </row>
        <row r="334">
          <cell r="K334">
            <v>2</v>
          </cell>
        </row>
        <row r="335">
          <cell r="K335">
            <v>1</v>
          </cell>
        </row>
        <row r="337">
          <cell r="K337">
            <v>942</v>
          </cell>
        </row>
        <row r="338">
          <cell r="K338">
            <v>8</v>
          </cell>
        </row>
        <row r="339">
          <cell r="K339">
            <v>0</v>
          </cell>
        </row>
        <row r="341">
          <cell r="K341">
            <v>1050</v>
          </cell>
        </row>
        <row r="342">
          <cell r="K342">
            <v>12</v>
          </cell>
        </row>
        <row r="343">
          <cell r="K343">
            <v>3</v>
          </cell>
        </row>
        <row r="345">
          <cell r="K345">
            <v>1205</v>
          </cell>
        </row>
        <row r="346">
          <cell r="K346">
            <v>7</v>
          </cell>
        </row>
        <row r="347">
          <cell r="K347">
            <v>1</v>
          </cell>
        </row>
        <row r="349">
          <cell r="K349">
            <v>1804</v>
          </cell>
        </row>
        <row r="350">
          <cell r="K350">
            <v>3</v>
          </cell>
        </row>
        <row r="351">
          <cell r="K351">
            <v>0</v>
          </cell>
        </row>
        <row r="353">
          <cell r="K353">
            <v>911</v>
          </cell>
        </row>
        <row r="354">
          <cell r="K354">
            <v>9</v>
          </cell>
        </row>
        <row r="355">
          <cell r="K355">
            <v>5</v>
          </cell>
        </row>
        <row r="357">
          <cell r="K357">
            <v>1983</v>
          </cell>
        </row>
        <row r="358">
          <cell r="K358">
            <v>0</v>
          </cell>
        </row>
        <row r="359">
          <cell r="K359">
            <v>0</v>
          </cell>
        </row>
        <row r="361">
          <cell r="K361">
            <v>281</v>
          </cell>
        </row>
        <row r="362">
          <cell r="K362">
            <v>9</v>
          </cell>
        </row>
        <row r="363">
          <cell r="K363">
            <v>0</v>
          </cell>
        </row>
        <row r="365">
          <cell r="K365">
            <v>1724</v>
          </cell>
        </row>
        <row r="366">
          <cell r="K366">
            <v>7</v>
          </cell>
        </row>
        <row r="367">
          <cell r="K367">
            <v>2</v>
          </cell>
        </row>
        <row r="369">
          <cell r="K369">
            <v>1390</v>
          </cell>
        </row>
        <row r="370">
          <cell r="K370">
            <v>52</v>
          </cell>
        </row>
        <row r="371">
          <cell r="K371">
            <v>0</v>
          </cell>
        </row>
        <row r="373">
          <cell r="K373">
            <v>863</v>
          </cell>
        </row>
        <row r="374">
          <cell r="K374">
            <v>30</v>
          </cell>
        </row>
        <row r="375">
          <cell r="K375">
            <v>1</v>
          </cell>
        </row>
        <row r="377">
          <cell r="K377">
            <v>1182</v>
          </cell>
        </row>
        <row r="378">
          <cell r="K378">
            <v>13</v>
          </cell>
        </row>
        <row r="379">
          <cell r="K379">
            <v>0</v>
          </cell>
        </row>
        <row r="381">
          <cell r="K381">
            <v>1104</v>
          </cell>
        </row>
        <row r="382">
          <cell r="K382">
            <v>13</v>
          </cell>
        </row>
        <row r="383">
          <cell r="K383">
            <v>1</v>
          </cell>
        </row>
        <row r="385">
          <cell r="K385">
            <v>429</v>
          </cell>
        </row>
        <row r="386">
          <cell r="K386">
            <v>12</v>
          </cell>
        </row>
        <row r="387">
          <cell r="K387">
            <v>4</v>
          </cell>
        </row>
        <row r="389">
          <cell r="K389">
            <v>1537</v>
          </cell>
        </row>
        <row r="390">
          <cell r="K390">
            <v>31</v>
          </cell>
        </row>
        <row r="391">
          <cell r="K391">
            <v>2</v>
          </cell>
        </row>
        <row r="393">
          <cell r="K393">
            <v>434</v>
          </cell>
        </row>
        <row r="394">
          <cell r="K394">
            <v>4</v>
          </cell>
        </row>
        <row r="395">
          <cell r="K395">
            <v>0</v>
          </cell>
        </row>
        <row r="397">
          <cell r="K397">
            <v>903</v>
          </cell>
        </row>
        <row r="398">
          <cell r="K398">
            <v>10</v>
          </cell>
        </row>
        <row r="399">
          <cell r="K399">
            <v>0</v>
          </cell>
        </row>
        <row r="401">
          <cell r="K401">
            <v>795</v>
          </cell>
        </row>
        <row r="402">
          <cell r="K402">
            <v>2</v>
          </cell>
        </row>
        <row r="403">
          <cell r="K403">
            <v>0</v>
          </cell>
        </row>
        <row r="405">
          <cell r="K405">
            <v>654</v>
          </cell>
        </row>
        <row r="406">
          <cell r="K406">
            <v>8</v>
          </cell>
        </row>
        <row r="407">
          <cell r="K407">
            <v>5</v>
          </cell>
        </row>
        <row r="409">
          <cell r="K409">
            <v>933</v>
          </cell>
        </row>
        <row r="410">
          <cell r="K410">
            <v>8</v>
          </cell>
        </row>
        <row r="411">
          <cell r="K411">
            <v>0</v>
          </cell>
        </row>
        <row r="413">
          <cell r="K413">
            <v>2260</v>
          </cell>
        </row>
        <row r="414">
          <cell r="K414">
            <v>5</v>
          </cell>
        </row>
        <row r="415">
          <cell r="K415">
            <v>4</v>
          </cell>
        </row>
        <row r="417">
          <cell r="K417">
            <v>798</v>
          </cell>
        </row>
        <row r="418">
          <cell r="K418">
            <v>3</v>
          </cell>
        </row>
        <row r="419">
          <cell r="K419">
            <v>1</v>
          </cell>
        </row>
        <row r="421">
          <cell r="K421">
            <v>2036</v>
          </cell>
        </row>
        <row r="422">
          <cell r="K422">
            <v>3</v>
          </cell>
        </row>
        <row r="423">
          <cell r="K423">
            <v>1</v>
          </cell>
        </row>
      </sheetData>
      <sheetData sheetId="44">
        <row r="6">
          <cell r="G6">
            <v>0</v>
          </cell>
          <cell r="H6">
            <v>0</v>
          </cell>
          <cell r="J6">
            <v>0</v>
          </cell>
        </row>
        <row r="7">
          <cell r="G7">
            <v>0</v>
          </cell>
          <cell r="H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J8">
            <v>0</v>
          </cell>
        </row>
        <row r="9">
          <cell r="G9">
            <v>0</v>
          </cell>
          <cell r="H9">
            <v>0</v>
          </cell>
          <cell r="J9">
            <v>0</v>
          </cell>
        </row>
        <row r="10">
          <cell r="G10">
            <v>0</v>
          </cell>
          <cell r="H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</row>
        <row r="14">
          <cell r="G14">
            <v>0</v>
          </cell>
          <cell r="H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</row>
        <row r="18">
          <cell r="G18">
            <v>0</v>
          </cell>
          <cell r="H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</row>
        <row r="22">
          <cell r="G22">
            <v>0</v>
          </cell>
          <cell r="H22">
            <v>0</v>
          </cell>
          <cell r="J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</row>
        <row r="32">
          <cell r="G32">
            <v>0</v>
          </cell>
          <cell r="H32">
            <v>0</v>
          </cell>
          <cell r="J32">
            <v>0</v>
          </cell>
        </row>
        <row r="33">
          <cell r="G33">
            <v>0</v>
          </cell>
          <cell r="H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J34">
            <v>0</v>
          </cell>
        </row>
        <row r="35">
          <cell r="G35">
            <v>0</v>
          </cell>
          <cell r="H35">
            <v>0</v>
          </cell>
          <cell r="J35">
            <v>0</v>
          </cell>
        </row>
        <row r="37">
          <cell r="G37">
            <v>0</v>
          </cell>
          <cell r="H37">
            <v>0</v>
          </cell>
          <cell r="J37">
            <v>0</v>
          </cell>
        </row>
        <row r="38">
          <cell r="G38">
            <v>0</v>
          </cell>
          <cell r="H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J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</row>
        <row r="42">
          <cell r="G42">
            <v>0</v>
          </cell>
          <cell r="H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J43">
            <v>0</v>
          </cell>
        </row>
        <row r="45">
          <cell r="G45">
            <v>4</v>
          </cell>
          <cell r="H45">
            <v>0</v>
          </cell>
          <cell r="J45">
            <v>0</v>
          </cell>
        </row>
        <row r="46">
          <cell r="G46">
            <v>47</v>
          </cell>
          <cell r="H46">
            <v>44</v>
          </cell>
          <cell r="J46">
            <v>0</v>
          </cell>
        </row>
        <row r="47">
          <cell r="G47">
            <v>0</v>
          </cell>
          <cell r="H47">
            <v>0</v>
          </cell>
          <cell r="J47">
            <v>25</v>
          </cell>
        </row>
        <row r="48">
          <cell r="G48">
            <v>0</v>
          </cell>
          <cell r="H48">
            <v>0</v>
          </cell>
          <cell r="J48">
            <v>0</v>
          </cell>
        </row>
        <row r="49">
          <cell r="G49">
            <v>0</v>
          </cell>
          <cell r="H49">
            <v>0</v>
          </cell>
          <cell r="J49">
            <v>24</v>
          </cell>
        </row>
        <row r="50">
          <cell r="G50">
            <v>0</v>
          </cell>
          <cell r="H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</row>
        <row r="53">
          <cell r="G53">
            <v>0</v>
          </cell>
          <cell r="H53">
            <v>0</v>
          </cell>
          <cell r="J53">
            <v>0</v>
          </cell>
        </row>
        <row r="54">
          <cell r="G54">
            <v>8</v>
          </cell>
          <cell r="H54">
            <v>8</v>
          </cell>
          <cell r="J54">
            <v>0</v>
          </cell>
        </row>
        <row r="55">
          <cell r="G55">
            <v>46</v>
          </cell>
          <cell r="H55">
            <v>52</v>
          </cell>
          <cell r="J55">
            <v>2</v>
          </cell>
        </row>
        <row r="57">
          <cell r="G57">
            <v>0</v>
          </cell>
          <cell r="H57">
            <v>0</v>
          </cell>
          <cell r="J57">
            <v>0</v>
          </cell>
        </row>
        <row r="58">
          <cell r="G58">
            <v>0</v>
          </cell>
          <cell r="H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J61">
            <v>0</v>
          </cell>
        </row>
        <row r="62">
          <cell r="G62">
            <v>0</v>
          </cell>
          <cell r="H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J64">
            <v>0</v>
          </cell>
        </row>
        <row r="65">
          <cell r="G65">
            <v>0</v>
          </cell>
          <cell r="H65">
            <v>0</v>
          </cell>
          <cell r="J65">
            <v>0</v>
          </cell>
        </row>
        <row r="67">
          <cell r="G67">
            <v>0</v>
          </cell>
          <cell r="H67">
            <v>0</v>
          </cell>
          <cell r="J67">
            <v>0</v>
          </cell>
        </row>
        <row r="68">
          <cell r="G68">
            <v>64</v>
          </cell>
          <cell r="H68">
            <v>54</v>
          </cell>
          <cell r="J68">
            <v>25</v>
          </cell>
        </row>
        <row r="69">
          <cell r="G69">
            <v>66</v>
          </cell>
          <cell r="H69">
            <v>61</v>
          </cell>
          <cell r="J69">
            <v>0</v>
          </cell>
        </row>
        <row r="70">
          <cell r="G70">
            <v>39</v>
          </cell>
          <cell r="H70">
            <v>37</v>
          </cell>
          <cell r="J70">
            <v>0</v>
          </cell>
        </row>
        <row r="71">
          <cell r="G71">
            <v>0</v>
          </cell>
          <cell r="H71">
            <v>0</v>
          </cell>
          <cell r="J71">
            <v>0</v>
          </cell>
        </row>
        <row r="72">
          <cell r="G72">
            <v>0</v>
          </cell>
          <cell r="H72">
            <v>0</v>
          </cell>
          <cell r="J72">
            <v>0</v>
          </cell>
        </row>
        <row r="73">
          <cell r="G73">
            <v>0</v>
          </cell>
          <cell r="H73">
            <v>0</v>
          </cell>
          <cell r="J73">
            <v>0</v>
          </cell>
        </row>
        <row r="74">
          <cell r="G74">
            <v>78</v>
          </cell>
          <cell r="H74">
            <v>84</v>
          </cell>
          <cell r="J74">
            <v>0</v>
          </cell>
        </row>
        <row r="75">
          <cell r="G75">
            <v>57</v>
          </cell>
          <cell r="H75">
            <v>51</v>
          </cell>
          <cell r="J75">
            <v>25</v>
          </cell>
        </row>
        <row r="76">
          <cell r="G76">
            <v>166</v>
          </cell>
          <cell r="H76">
            <v>182</v>
          </cell>
          <cell r="J76">
            <v>25</v>
          </cell>
        </row>
        <row r="77">
          <cell r="G77">
            <v>0</v>
          </cell>
          <cell r="H77">
            <v>0</v>
          </cell>
          <cell r="J77">
            <v>0</v>
          </cell>
        </row>
        <row r="78">
          <cell r="G78">
            <v>0</v>
          </cell>
          <cell r="H78">
            <v>0</v>
          </cell>
          <cell r="J78">
            <v>0</v>
          </cell>
        </row>
        <row r="79">
          <cell r="G79">
            <v>146</v>
          </cell>
          <cell r="H79">
            <v>163</v>
          </cell>
          <cell r="J79">
            <v>0</v>
          </cell>
        </row>
        <row r="80">
          <cell r="G80">
            <v>61</v>
          </cell>
          <cell r="H80">
            <v>40</v>
          </cell>
          <cell r="J80">
            <v>0</v>
          </cell>
        </row>
        <row r="81">
          <cell r="G81">
            <v>0</v>
          </cell>
          <cell r="H81">
            <v>0</v>
          </cell>
          <cell r="J81">
            <v>0</v>
          </cell>
        </row>
        <row r="83">
          <cell r="G83">
            <v>158</v>
          </cell>
          <cell r="H83">
            <v>148</v>
          </cell>
          <cell r="J83">
            <v>0</v>
          </cell>
        </row>
        <row r="84">
          <cell r="G84">
            <v>353</v>
          </cell>
          <cell r="H84">
            <v>309</v>
          </cell>
          <cell r="J84">
            <v>0</v>
          </cell>
        </row>
        <row r="85">
          <cell r="G85">
            <v>192</v>
          </cell>
          <cell r="H85">
            <v>165</v>
          </cell>
          <cell r="J85">
            <v>0</v>
          </cell>
        </row>
        <row r="86">
          <cell r="G86">
            <v>123</v>
          </cell>
          <cell r="H86">
            <v>111</v>
          </cell>
          <cell r="J86">
            <v>0</v>
          </cell>
        </row>
        <row r="87">
          <cell r="G87">
            <v>244</v>
          </cell>
          <cell r="H87">
            <v>232</v>
          </cell>
          <cell r="J87">
            <v>0</v>
          </cell>
        </row>
        <row r="88">
          <cell r="G88">
            <v>171</v>
          </cell>
          <cell r="H88">
            <v>183</v>
          </cell>
          <cell r="J88">
            <v>0</v>
          </cell>
        </row>
        <row r="89">
          <cell r="G89">
            <v>154</v>
          </cell>
          <cell r="H89">
            <v>122</v>
          </cell>
          <cell r="J89">
            <v>0</v>
          </cell>
        </row>
        <row r="90">
          <cell r="G90">
            <v>141</v>
          </cell>
          <cell r="H90">
            <v>149</v>
          </cell>
          <cell r="J90">
            <v>0</v>
          </cell>
        </row>
        <row r="92">
          <cell r="G92">
            <v>0</v>
          </cell>
          <cell r="H92">
            <v>0</v>
          </cell>
          <cell r="J92">
            <v>0</v>
          </cell>
        </row>
        <row r="93">
          <cell r="G93">
            <v>0</v>
          </cell>
          <cell r="H93">
            <v>0</v>
          </cell>
          <cell r="J93">
            <v>0</v>
          </cell>
        </row>
        <row r="94">
          <cell r="G94">
            <v>0</v>
          </cell>
          <cell r="H94">
            <v>0</v>
          </cell>
          <cell r="J94">
            <v>0</v>
          </cell>
        </row>
        <row r="102">
          <cell r="J102">
            <v>0</v>
          </cell>
        </row>
        <row r="106">
          <cell r="G106">
            <v>0</v>
          </cell>
          <cell r="H106">
            <v>0</v>
          </cell>
          <cell r="J106">
            <v>0</v>
          </cell>
        </row>
        <row r="107">
          <cell r="G107">
            <v>0</v>
          </cell>
          <cell r="H107">
            <v>0</v>
          </cell>
          <cell r="J107">
            <v>0</v>
          </cell>
        </row>
        <row r="108">
          <cell r="G108">
            <v>0</v>
          </cell>
          <cell r="H108">
            <v>0</v>
          </cell>
          <cell r="J108">
            <v>0</v>
          </cell>
        </row>
        <row r="109">
          <cell r="G109">
            <v>0</v>
          </cell>
          <cell r="H109">
            <v>0</v>
          </cell>
          <cell r="J109">
            <v>0</v>
          </cell>
        </row>
        <row r="110">
          <cell r="G110">
            <v>0</v>
          </cell>
          <cell r="H110">
            <v>0</v>
          </cell>
          <cell r="J110">
            <v>0</v>
          </cell>
        </row>
        <row r="111">
          <cell r="G111">
            <v>0</v>
          </cell>
          <cell r="H111">
            <v>0</v>
          </cell>
          <cell r="J111">
            <v>0</v>
          </cell>
        </row>
        <row r="112">
          <cell r="G112">
            <v>0</v>
          </cell>
          <cell r="H112">
            <v>0</v>
          </cell>
          <cell r="J112">
            <v>0</v>
          </cell>
        </row>
        <row r="113">
          <cell r="G113">
            <v>0</v>
          </cell>
          <cell r="H113">
            <v>0</v>
          </cell>
          <cell r="J113">
            <v>0</v>
          </cell>
        </row>
        <row r="114">
          <cell r="G114">
            <v>0</v>
          </cell>
          <cell r="H114">
            <v>0</v>
          </cell>
          <cell r="J114">
            <v>0</v>
          </cell>
        </row>
        <row r="115">
          <cell r="G115">
            <v>0</v>
          </cell>
          <cell r="H115">
            <v>0</v>
          </cell>
          <cell r="J115">
            <v>0</v>
          </cell>
        </row>
        <row r="117">
          <cell r="G117">
            <v>0</v>
          </cell>
          <cell r="H117">
            <v>0</v>
          </cell>
          <cell r="J117">
            <v>25</v>
          </cell>
        </row>
        <row r="118">
          <cell r="G118">
            <v>0</v>
          </cell>
          <cell r="H118">
            <v>0</v>
          </cell>
          <cell r="J118">
            <v>25</v>
          </cell>
        </row>
        <row r="119">
          <cell r="G119">
            <v>0</v>
          </cell>
          <cell r="H119">
            <v>0</v>
          </cell>
          <cell r="J119">
            <v>25</v>
          </cell>
        </row>
        <row r="120">
          <cell r="G120">
            <v>0</v>
          </cell>
          <cell r="H120">
            <v>0</v>
          </cell>
          <cell r="J120">
            <v>25</v>
          </cell>
        </row>
        <row r="121">
          <cell r="G121">
            <v>0</v>
          </cell>
          <cell r="H121">
            <v>0</v>
          </cell>
          <cell r="J121">
            <v>25</v>
          </cell>
        </row>
        <row r="122">
          <cell r="G122">
            <v>0</v>
          </cell>
          <cell r="H122">
            <v>0</v>
          </cell>
          <cell r="J122">
            <v>25</v>
          </cell>
        </row>
        <row r="124">
          <cell r="D124">
            <v>17474</v>
          </cell>
          <cell r="E124">
            <v>17033</v>
          </cell>
          <cell r="G124">
            <v>2318</v>
          </cell>
          <cell r="H124">
            <v>2195</v>
          </cell>
          <cell r="J124">
            <v>2.8863636363636367</v>
          </cell>
        </row>
      </sheetData>
      <sheetData sheetId="50">
        <row r="5">
          <cell r="K5">
            <v>42</v>
          </cell>
        </row>
        <row r="6">
          <cell r="K6">
            <v>43</v>
          </cell>
        </row>
        <row r="7">
          <cell r="K7">
            <v>69</v>
          </cell>
        </row>
        <row r="8">
          <cell r="K8">
            <v>66</v>
          </cell>
        </row>
        <row r="9">
          <cell r="K9">
            <v>53</v>
          </cell>
        </row>
        <row r="10">
          <cell r="K10">
            <v>76</v>
          </cell>
        </row>
        <row r="11">
          <cell r="K11">
            <v>73</v>
          </cell>
        </row>
        <row r="12">
          <cell r="K12">
            <v>89</v>
          </cell>
        </row>
        <row r="13">
          <cell r="K13">
            <v>48</v>
          </cell>
        </row>
        <row r="14">
          <cell r="K14">
            <v>45</v>
          </cell>
        </row>
        <row r="15">
          <cell r="K15">
            <v>52</v>
          </cell>
        </row>
        <row r="16">
          <cell r="K16">
            <v>656</v>
          </cell>
        </row>
        <row r="17">
          <cell r="K17">
            <v>95</v>
          </cell>
        </row>
        <row r="18">
          <cell r="K18">
            <v>82</v>
          </cell>
        </row>
        <row r="19">
          <cell r="K19">
            <v>93</v>
          </cell>
        </row>
        <row r="20">
          <cell r="K20">
            <v>270</v>
          </cell>
        </row>
        <row r="21">
          <cell r="K21">
            <v>18</v>
          </cell>
        </row>
        <row r="22">
          <cell r="K22">
            <v>30</v>
          </cell>
        </row>
        <row r="23">
          <cell r="K23">
            <v>38</v>
          </cell>
        </row>
        <row r="24">
          <cell r="K24">
            <v>33</v>
          </cell>
        </row>
        <row r="25">
          <cell r="K25">
            <v>32</v>
          </cell>
        </row>
        <row r="26">
          <cell r="K26">
            <v>61</v>
          </cell>
        </row>
        <row r="27">
          <cell r="K27">
            <v>41</v>
          </cell>
        </row>
        <row r="28">
          <cell r="K28">
            <v>76</v>
          </cell>
        </row>
        <row r="29">
          <cell r="K29">
            <v>17</v>
          </cell>
        </row>
        <row r="30">
          <cell r="K30">
            <v>346</v>
          </cell>
        </row>
        <row r="31">
          <cell r="K31">
            <v>100</v>
          </cell>
        </row>
        <row r="32">
          <cell r="K32">
            <v>62</v>
          </cell>
        </row>
        <row r="33">
          <cell r="K33">
            <v>45</v>
          </cell>
        </row>
        <row r="34">
          <cell r="K34">
            <v>64</v>
          </cell>
        </row>
        <row r="35">
          <cell r="K35">
            <v>271</v>
          </cell>
        </row>
        <row r="36">
          <cell r="K36">
            <v>67</v>
          </cell>
        </row>
        <row r="37">
          <cell r="K37">
            <v>64</v>
          </cell>
        </row>
        <row r="38">
          <cell r="K38">
            <v>18</v>
          </cell>
        </row>
        <row r="39">
          <cell r="K39">
            <v>14</v>
          </cell>
        </row>
        <row r="40">
          <cell r="K40">
            <v>22</v>
          </cell>
        </row>
        <row r="41">
          <cell r="K41">
            <v>27</v>
          </cell>
        </row>
        <row r="42">
          <cell r="K42">
            <v>33</v>
          </cell>
        </row>
        <row r="43">
          <cell r="K43">
            <v>245</v>
          </cell>
        </row>
        <row r="44">
          <cell r="K44">
            <v>11</v>
          </cell>
        </row>
        <row r="45">
          <cell r="K45">
            <v>10</v>
          </cell>
        </row>
        <row r="46">
          <cell r="K46">
            <v>10</v>
          </cell>
        </row>
        <row r="47">
          <cell r="K47">
            <v>0</v>
          </cell>
        </row>
        <row r="48">
          <cell r="K48">
            <v>16</v>
          </cell>
        </row>
        <row r="49">
          <cell r="K49">
            <v>13</v>
          </cell>
        </row>
        <row r="50">
          <cell r="K50">
            <v>11</v>
          </cell>
        </row>
        <row r="51">
          <cell r="K51">
            <v>9</v>
          </cell>
        </row>
        <row r="52">
          <cell r="K52">
            <v>8</v>
          </cell>
        </row>
        <row r="53">
          <cell r="K53">
            <v>5</v>
          </cell>
        </row>
        <row r="54">
          <cell r="K54">
            <v>6</v>
          </cell>
        </row>
        <row r="55">
          <cell r="K55">
            <v>99</v>
          </cell>
        </row>
        <row r="56">
          <cell r="K56">
            <v>13</v>
          </cell>
        </row>
        <row r="57">
          <cell r="K57">
            <v>61</v>
          </cell>
        </row>
        <row r="58">
          <cell r="K58">
            <v>59</v>
          </cell>
        </row>
        <row r="59">
          <cell r="K59">
            <v>55</v>
          </cell>
        </row>
        <row r="60">
          <cell r="K60">
            <v>21</v>
          </cell>
        </row>
        <row r="61">
          <cell r="K61">
            <v>61</v>
          </cell>
        </row>
        <row r="62">
          <cell r="K62">
            <v>48</v>
          </cell>
        </row>
        <row r="63">
          <cell r="K63">
            <v>60</v>
          </cell>
        </row>
        <row r="64">
          <cell r="K64">
            <v>5</v>
          </cell>
        </row>
        <row r="65">
          <cell r="K65">
            <v>383</v>
          </cell>
        </row>
        <row r="66">
          <cell r="K66">
            <v>37</v>
          </cell>
        </row>
        <row r="67">
          <cell r="K67">
            <v>31</v>
          </cell>
        </row>
        <row r="68">
          <cell r="K68">
            <v>42</v>
          </cell>
        </row>
        <row r="69">
          <cell r="K69">
            <v>26</v>
          </cell>
        </row>
        <row r="70">
          <cell r="K70">
            <v>16</v>
          </cell>
        </row>
        <row r="71">
          <cell r="K71">
            <v>52</v>
          </cell>
        </row>
        <row r="72">
          <cell r="K72">
            <v>56</v>
          </cell>
        </row>
        <row r="73">
          <cell r="K73">
            <v>66</v>
          </cell>
        </row>
        <row r="74">
          <cell r="K74">
            <v>34</v>
          </cell>
        </row>
        <row r="75">
          <cell r="K75">
            <v>82</v>
          </cell>
        </row>
        <row r="76">
          <cell r="K76">
            <v>76</v>
          </cell>
        </row>
        <row r="77">
          <cell r="K77">
            <v>70</v>
          </cell>
        </row>
        <row r="78">
          <cell r="K78">
            <v>60</v>
          </cell>
        </row>
        <row r="79">
          <cell r="K79">
            <v>33</v>
          </cell>
        </row>
        <row r="80">
          <cell r="K80">
            <v>74</v>
          </cell>
        </row>
        <row r="81">
          <cell r="K81">
            <v>755</v>
          </cell>
        </row>
        <row r="82">
          <cell r="K82">
            <v>29</v>
          </cell>
        </row>
        <row r="83">
          <cell r="K83">
            <v>74</v>
          </cell>
        </row>
        <row r="84">
          <cell r="K84">
            <v>53</v>
          </cell>
        </row>
        <row r="85">
          <cell r="K85">
            <v>33</v>
          </cell>
        </row>
        <row r="86">
          <cell r="K86">
            <v>80</v>
          </cell>
        </row>
        <row r="87">
          <cell r="K87">
            <v>75</v>
          </cell>
        </row>
        <row r="88">
          <cell r="K88">
            <v>56</v>
          </cell>
        </row>
        <row r="89">
          <cell r="K89">
            <v>52</v>
          </cell>
        </row>
        <row r="90">
          <cell r="K90">
            <v>452</v>
          </cell>
        </row>
        <row r="91">
          <cell r="K91">
            <v>71</v>
          </cell>
        </row>
        <row r="92">
          <cell r="K92">
            <v>95</v>
          </cell>
        </row>
        <row r="93">
          <cell r="K93">
            <v>58</v>
          </cell>
        </row>
        <row r="94">
          <cell r="K94">
            <v>224</v>
          </cell>
        </row>
        <row r="95">
          <cell r="K95">
            <v>49</v>
          </cell>
        </row>
        <row r="96">
          <cell r="K96">
            <v>95</v>
          </cell>
        </row>
        <row r="97">
          <cell r="K97">
            <v>64</v>
          </cell>
        </row>
        <row r="98">
          <cell r="K98">
            <v>83</v>
          </cell>
        </row>
        <row r="99">
          <cell r="K99">
            <v>73</v>
          </cell>
        </row>
        <row r="100">
          <cell r="K100">
            <v>81</v>
          </cell>
        </row>
        <row r="101">
          <cell r="K101">
            <v>89</v>
          </cell>
        </row>
        <row r="102">
          <cell r="K102">
            <v>60</v>
          </cell>
        </row>
        <row r="103">
          <cell r="K103">
            <v>124</v>
          </cell>
        </row>
        <row r="104">
          <cell r="K104">
            <v>718</v>
          </cell>
        </row>
        <row r="105">
          <cell r="K105">
            <v>10</v>
          </cell>
        </row>
        <row r="106">
          <cell r="K106">
            <v>41</v>
          </cell>
        </row>
        <row r="107">
          <cell r="K107">
            <v>29</v>
          </cell>
        </row>
        <row r="108">
          <cell r="K108">
            <v>9</v>
          </cell>
        </row>
        <row r="109">
          <cell r="K109">
            <v>26</v>
          </cell>
        </row>
        <row r="110">
          <cell r="K110">
            <v>16</v>
          </cell>
        </row>
        <row r="111">
          <cell r="K111">
            <v>6</v>
          </cell>
        </row>
        <row r="112">
          <cell r="K112">
            <v>23</v>
          </cell>
        </row>
        <row r="113">
          <cell r="K113">
            <v>5</v>
          </cell>
        </row>
        <row r="114">
          <cell r="K114">
            <v>24</v>
          </cell>
        </row>
        <row r="115">
          <cell r="K115">
            <v>189</v>
          </cell>
        </row>
        <row r="116">
          <cell r="K116">
            <v>35</v>
          </cell>
        </row>
        <row r="117">
          <cell r="K117">
            <v>52</v>
          </cell>
        </row>
        <row r="118">
          <cell r="K118">
            <v>45</v>
          </cell>
        </row>
        <row r="119">
          <cell r="K119">
            <v>115</v>
          </cell>
        </row>
        <row r="120">
          <cell r="K120">
            <v>46</v>
          </cell>
        </row>
        <row r="121">
          <cell r="K121">
            <v>78</v>
          </cell>
        </row>
        <row r="122">
          <cell r="K122">
            <v>371</v>
          </cell>
        </row>
        <row r="123">
          <cell r="K123">
            <v>4979</v>
          </cell>
        </row>
      </sheetData>
      <sheetData sheetId="51">
        <row r="3">
          <cell r="C3">
            <v>1</v>
          </cell>
          <cell r="G3">
            <v>3</v>
          </cell>
        </row>
        <row r="4">
          <cell r="C4">
            <v>0</v>
          </cell>
          <cell r="G4">
            <v>3</v>
          </cell>
        </row>
        <row r="5">
          <cell r="C5">
            <v>1</v>
          </cell>
          <cell r="G5">
            <v>5</v>
          </cell>
        </row>
        <row r="6">
          <cell r="C6">
            <v>0</v>
          </cell>
          <cell r="G6">
            <v>6</v>
          </cell>
        </row>
        <row r="7">
          <cell r="C7">
            <v>0</v>
          </cell>
          <cell r="G7">
            <v>2</v>
          </cell>
        </row>
        <row r="8">
          <cell r="C8">
            <v>0</v>
          </cell>
          <cell r="G8">
            <v>6</v>
          </cell>
        </row>
        <row r="9">
          <cell r="C9">
            <v>0</v>
          </cell>
          <cell r="G9">
            <v>5</v>
          </cell>
        </row>
        <row r="10">
          <cell r="C10">
            <v>1</v>
          </cell>
          <cell r="G10">
            <v>4</v>
          </cell>
        </row>
        <row r="11">
          <cell r="C11">
            <v>0</v>
          </cell>
          <cell r="G11">
            <v>3</v>
          </cell>
        </row>
        <row r="12">
          <cell r="C12">
            <v>1</v>
          </cell>
          <cell r="G12">
            <v>3</v>
          </cell>
        </row>
        <row r="13">
          <cell r="C13">
            <v>1</v>
          </cell>
          <cell r="G13">
            <v>4</v>
          </cell>
        </row>
        <row r="15">
          <cell r="C15">
            <v>1</v>
          </cell>
          <cell r="G15">
            <v>7</v>
          </cell>
        </row>
        <row r="16">
          <cell r="C16">
            <v>0</v>
          </cell>
          <cell r="G16">
            <v>4</v>
          </cell>
        </row>
        <row r="17">
          <cell r="C17">
            <v>1</v>
          </cell>
          <cell r="G17">
            <v>3</v>
          </cell>
        </row>
        <row r="19">
          <cell r="C19">
            <v>0</v>
          </cell>
          <cell r="G19">
            <v>2</v>
          </cell>
        </row>
        <row r="20">
          <cell r="C20">
            <v>0</v>
          </cell>
          <cell r="G20">
            <v>2</v>
          </cell>
        </row>
        <row r="21">
          <cell r="C21">
            <v>0</v>
          </cell>
          <cell r="G21">
            <v>1</v>
          </cell>
        </row>
        <row r="22">
          <cell r="C22">
            <v>0</v>
          </cell>
          <cell r="G22">
            <v>3</v>
          </cell>
        </row>
        <row r="23">
          <cell r="C23">
            <v>1</v>
          </cell>
          <cell r="G23">
            <v>1</v>
          </cell>
        </row>
        <row r="24">
          <cell r="C24">
            <v>1</v>
          </cell>
          <cell r="G24">
            <v>2</v>
          </cell>
        </row>
        <row r="25">
          <cell r="C25">
            <v>0</v>
          </cell>
          <cell r="G25">
            <v>1</v>
          </cell>
        </row>
        <row r="26">
          <cell r="C26">
            <v>0</v>
          </cell>
          <cell r="G26">
            <v>3</v>
          </cell>
        </row>
        <row r="27">
          <cell r="C27">
            <v>0</v>
          </cell>
          <cell r="G27">
            <v>1</v>
          </cell>
        </row>
        <row r="29">
          <cell r="C29">
            <v>0</v>
          </cell>
          <cell r="G29">
            <v>6</v>
          </cell>
        </row>
        <row r="30">
          <cell r="C30">
            <v>1</v>
          </cell>
          <cell r="G30">
            <v>3</v>
          </cell>
        </row>
        <row r="31">
          <cell r="C31">
            <v>0</v>
          </cell>
          <cell r="G31">
            <v>2</v>
          </cell>
        </row>
        <row r="32">
          <cell r="C32">
            <v>1</v>
          </cell>
          <cell r="G32">
            <v>2</v>
          </cell>
        </row>
        <row r="34">
          <cell r="C34">
            <v>1</v>
          </cell>
          <cell r="G34">
            <v>5</v>
          </cell>
        </row>
        <row r="35">
          <cell r="C35">
            <v>1</v>
          </cell>
          <cell r="G35">
            <v>5</v>
          </cell>
        </row>
        <row r="36">
          <cell r="C36">
            <v>1</v>
          </cell>
          <cell r="G36">
            <v>10</v>
          </cell>
        </row>
        <row r="37">
          <cell r="C37">
            <v>1</v>
          </cell>
          <cell r="G37">
            <v>7</v>
          </cell>
        </row>
        <row r="38">
          <cell r="C38">
            <v>1</v>
          </cell>
          <cell r="G38">
            <v>10</v>
          </cell>
        </row>
        <row r="39">
          <cell r="C39">
            <v>1</v>
          </cell>
          <cell r="G39">
            <v>13</v>
          </cell>
        </row>
        <row r="40">
          <cell r="C40">
            <v>1</v>
          </cell>
          <cell r="G40">
            <v>10</v>
          </cell>
        </row>
        <row r="42">
          <cell r="C42">
            <v>0</v>
          </cell>
          <cell r="G42">
            <v>11</v>
          </cell>
        </row>
        <row r="43">
          <cell r="C43">
            <v>1</v>
          </cell>
          <cell r="G43">
            <v>1</v>
          </cell>
        </row>
        <row r="44">
          <cell r="C44">
            <v>1</v>
          </cell>
          <cell r="G44">
            <v>10</v>
          </cell>
        </row>
        <row r="45">
          <cell r="C45">
            <v>1</v>
          </cell>
          <cell r="G45">
            <v>5</v>
          </cell>
        </row>
        <row r="46">
          <cell r="C46">
            <v>1</v>
          </cell>
          <cell r="G46">
            <v>4</v>
          </cell>
        </row>
        <row r="47">
          <cell r="C47">
            <v>0</v>
          </cell>
          <cell r="G47">
            <v>9</v>
          </cell>
        </row>
        <row r="48">
          <cell r="C48">
            <v>1</v>
          </cell>
          <cell r="G48">
            <v>8</v>
          </cell>
        </row>
        <row r="49">
          <cell r="C49">
            <v>1</v>
          </cell>
          <cell r="G49">
            <v>15</v>
          </cell>
        </row>
        <row r="50">
          <cell r="C50">
            <v>1</v>
          </cell>
          <cell r="G50">
            <v>1</v>
          </cell>
        </row>
        <row r="51">
          <cell r="C51">
            <v>0</v>
          </cell>
          <cell r="G51">
            <v>5</v>
          </cell>
        </row>
        <row r="52">
          <cell r="C52">
            <v>1</v>
          </cell>
          <cell r="G52">
            <v>1</v>
          </cell>
        </row>
        <row r="54">
          <cell r="C54">
            <v>1</v>
          </cell>
          <cell r="G54">
            <v>5</v>
          </cell>
        </row>
        <row r="55">
          <cell r="C55">
            <v>0</v>
          </cell>
          <cell r="G55">
            <v>4</v>
          </cell>
        </row>
        <row r="56">
          <cell r="C56">
            <v>0</v>
          </cell>
          <cell r="G56">
            <v>3</v>
          </cell>
        </row>
        <row r="57">
          <cell r="C57">
            <v>1</v>
          </cell>
          <cell r="G57">
            <v>2</v>
          </cell>
        </row>
        <row r="58">
          <cell r="C58">
            <v>0</v>
          </cell>
          <cell r="G58">
            <v>2</v>
          </cell>
        </row>
        <row r="59">
          <cell r="C59">
            <v>1</v>
          </cell>
          <cell r="G59">
            <v>7</v>
          </cell>
        </row>
        <row r="60">
          <cell r="C60">
            <v>1</v>
          </cell>
          <cell r="G60">
            <v>3</v>
          </cell>
        </row>
        <row r="61">
          <cell r="C61">
            <v>1</v>
          </cell>
          <cell r="G61">
            <v>9</v>
          </cell>
        </row>
        <row r="62">
          <cell r="C62">
            <v>1</v>
          </cell>
          <cell r="G62">
            <v>5</v>
          </cell>
        </row>
        <row r="64">
          <cell r="C64">
            <v>1</v>
          </cell>
          <cell r="G64">
            <v>4</v>
          </cell>
        </row>
        <row r="65">
          <cell r="C65">
            <v>0</v>
          </cell>
          <cell r="G65">
            <v>2</v>
          </cell>
        </row>
        <row r="66">
          <cell r="C66">
            <v>0</v>
          </cell>
          <cell r="G66">
            <v>1</v>
          </cell>
        </row>
        <row r="67">
          <cell r="C67">
            <v>0</v>
          </cell>
          <cell r="G67">
            <v>4</v>
          </cell>
        </row>
        <row r="68">
          <cell r="C68">
            <v>1</v>
          </cell>
          <cell r="G68">
            <v>3</v>
          </cell>
        </row>
        <row r="69">
          <cell r="C69">
            <v>1</v>
          </cell>
          <cell r="G69">
            <v>2</v>
          </cell>
        </row>
        <row r="70">
          <cell r="C70">
            <v>0</v>
          </cell>
          <cell r="G70">
            <v>2</v>
          </cell>
        </row>
        <row r="71">
          <cell r="C71">
            <v>0</v>
          </cell>
          <cell r="G71">
            <v>1</v>
          </cell>
        </row>
        <row r="72">
          <cell r="C72">
            <v>0</v>
          </cell>
          <cell r="G72">
            <v>1</v>
          </cell>
        </row>
        <row r="73">
          <cell r="C73">
            <v>1</v>
          </cell>
          <cell r="G73">
            <v>1</v>
          </cell>
        </row>
        <row r="74">
          <cell r="C74">
            <v>1</v>
          </cell>
          <cell r="G74">
            <v>1</v>
          </cell>
        </row>
        <row r="75">
          <cell r="C75">
            <v>1</v>
          </cell>
          <cell r="G75">
            <v>2</v>
          </cell>
        </row>
        <row r="76">
          <cell r="C76">
            <v>0</v>
          </cell>
          <cell r="G76">
            <v>1</v>
          </cell>
        </row>
        <row r="77">
          <cell r="C77">
            <v>1</v>
          </cell>
          <cell r="G77">
            <v>2</v>
          </cell>
        </row>
        <row r="78">
          <cell r="C78">
            <v>1</v>
          </cell>
          <cell r="G78">
            <v>2</v>
          </cell>
        </row>
        <row r="80">
          <cell r="C80">
            <v>0</v>
          </cell>
          <cell r="G80">
            <v>4</v>
          </cell>
        </row>
        <row r="81">
          <cell r="C81">
            <v>1</v>
          </cell>
          <cell r="G81">
            <v>3</v>
          </cell>
        </row>
        <row r="82">
          <cell r="C82">
            <v>1</v>
          </cell>
          <cell r="G82">
            <v>1</v>
          </cell>
        </row>
        <row r="83">
          <cell r="C83">
            <v>1</v>
          </cell>
          <cell r="G83">
            <v>3</v>
          </cell>
        </row>
        <row r="84">
          <cell r="C84">
            <v>1</v>
          </cell>
          <cell r="G84">
            <v>1</v>
          </cell>
        </row>
        <row r="85">
          <cell r="C85">
            <v>0</v>
          </cell>
          <cell r="G85">
            <v>3</v>
          </cell>
        </row>
        <row r="86">
          <cell r="C86">
            <v>0</v>
          </cell>
          <cell r="G86">
            <v>2</v>
          </cell>
        </row>
        <row r="87">
          <cell r="C87">
            <v>0</v>
          </cell>
          <cell r="G87">
            <v>1</v>
          </cell>
        </row>
        <row r="89">
          <cell r="C89">
            <v>1</v>
          </cell>
          <cell r="G89">
            <v>2</v>
          </cell>
        </row>
        <row r="90">
          <cell r="C90">
            <v>1</v>
          </cell>
          <cell r="G90">
            <v>6</v>
          </cell>
        </row>
        <row r="91">
          <cell r="C91">
            <v>0</v>
          </cell>
          <cell r="G91">
            <v>2</v>
          </cell>
        </row>
        <row r="93">
          <cell r="C93">
            <v>1</v>
          </cell>
          <cell r="G93">
            <v>4</v>
          </cell>
        </row>
        <row r="94">
          <cell r="C94">
            <v>0</v>
          </cell>
          <cell r="G94">
            <v>5</v>
          </cell>
        </row>
        <row r="95">
          <cell r="C95">
            <v>0</v>
          </cell>
          <cell r="G95">
            <v>4</v>
          </cell>
        </row>
        <row r="96">
          <cell r="C96">
            <v>1</v>
          </cell>
          <cell r="G96">
            <v>3</v>
          </cell>
        </row>
        <row r="97">
          <cell r="C97">
            <v>0</v>
          </cell>
          <cell r="G97">
            <v>5</v>
          </cell>
        </row>
        <row r="98">
          <cell r="C98">
            <v>1</v>
          </cell>
          <cell r="G98">
            <v>5</v>
          </cell>
        </row>
        <row r="99">
          <cell r="C99">
            <v>1</v>
          </cell>
          <cell r="G99">
            <v>3</v>
          </cell>
        </row>
        <row r="100">
          <cell r="C100">
            <v>1</v>
          </cell>
          <cell r="G100">
            <v>4</v>
          </cell>
        </row>
        <row r="101">
          <cell r="C101">
            <v>0</v>
          </cell>
          <cell r="G101">
            <v>5</v>
          </cell>
        </row>
        <row r="102">
          <cell r="G102">
            <v>38</v>
          </cell>
        </row>
        <row r="103">
          <cell r="C103">
            <v>0</v>
          </cell>
          <cell r="G103">
            <v>8</v>
          </cell>
        </row>
        <row r="104">
          <cell r="C104">
            <v>1</v>
          </cell>
          <cell r="G104">
            <v>9</v>
          </cell>
        </row>
        <row r="105">
          <cell r="C105">
            <v>1</v>
          </cell>
          <cell r="G105">
            <v>11</v>
          </cell>
        </row>
        <row r="106">
          <cell r="C106">
            <v>0</v>
          </cell>
          <cell r="G106">
            <v>3</v>
          </cell>
        </row>
        <row r="107">
          <cell r="C107">
            <v>1</v>
          </cell>
          <cell r="G107">
            <v>10</v>
          </cell>
        </row>
        <row r="108">
          <cell r="C108">
            <v>1</v>
          </cell>
          <cell r="G108">
            <v>6</v>
          </cell>
        </row>
        <row r="109">
          <cell r="C109">
            <v>1</v>
          </cell>
          <cell r="G109">
            <v>4</v>
          </cell>
        </row>
        <row r="110">
          <cell r="C110">
            <v>0</v>
          </cell>
          <cell r="G110">
            <v>6</v>
          </cell>
        </row>
        <row r="111">
          <cell r="C111">
            <v>0</v>
          </cell>
          <cell r="G111">
            <v>1</v>
          </cell>
        </row>
        <row r="112">
          <cell r="C112">
            <v>0</v>
          </cell>
          <cell r="G112">
            <v>7</v>
          </cell>
        </row>
        <row r="114">
          <cell r="C114">
            <v>1</v>
          </cell>
          <cell r="G114">
            <v>4</v>
          </cell>
        </row>
        <row r="115">
          <cell r="C115">
            <v>1</v>
          </cell>
          <cell r="G115">
            <v>6</v>
          </cell>
        </row>
        <row r="116">
          <cell r="C116">
            <v>1</v>
          </cell>
          <cell r="G116">
            <v>4</v>
          </cell>
        </row>
        <row r="117">
          <cell r="C117">
            <v>1</v>
          </cell>
          <cell r="G117">
            <v>4</v>
          </cell>
        </row>
        <row r="118">
          <cell r="C118">
            <v>0</v>
          </cell>
          <cell r="G118">
            <v>3</v>
          </cell>
        </row>
        <row r="119">
          <cell r="C119">
            <v>0</v>
          </cell>
          <cell r="G119">
            <v>3</v>
          </cell>
        </row>
      </sheetData>
      <sheetData sheetId="60">
        <row r="3">
          <cell r="AL3">
            <v>1032</v>
          </cell>
          <cell r="AM3">
            <v>163</v>
          </cell>
        </row>
        <row r="4">
          <cell r="AL4">
            <v>832</v>
          </cell>
          <cell r="AM4">
            <v>138</v>
          </cell>
        </row>
        <row r="5">
          <cell r="AL5">
            <v>832</v>
          </cell>
          <cell r="AM5">
            <v>143</v>
          </cell>
        </row>
        <row r="6">
          <cell r="AL6">
            <v>1036</v>
          </cell>
          <cell r="AM6">
            <v>238</v>
          </cell>
        </row>
        <row r="7">
          <cell r="AL7">
            <v>688</v>
          </cell>
          <cell r="AM7">
            <v>129</v>
          </cell>
        </row>
        <row r="8">
          <cell r="AL8">
            <v>1158</v>
          </cell>
          <cell r="AM8">
            <v>221</v>
          </cell>
        </row>
        <row r="9">
          <cell r="AL9">
            <v>2003</v>
          </cell>
          <cell r="AM9">
            <v>385</v>
          </cell>
        </row>
        <row r="10">
          <cell r="AL10">
            <v>1397</v>
          </cell>
          <cell r="AM10">
            <v>265</v>
          </cell>
        </row>
        <row r="11">
          <cell r="AL11">
            <v>591</v>
          </cell>
          <cell r="AM11">
            <v>116</v>
          </cell>
        </row>
        <row r="12">
          <cell r="AL12">
            <v>769</v>
          </cell>
          <cell r="AM12">
            <v>154</v>
          </cell>
        </row>
        <row r="13">
          <cell r="AL13">
            <v>364</v>
          </cell>
          <cell r="AM13">
            <v>61</v>
          </cell>
        </row>
        <row r="15">
          <cell r="AL15">
            <v>1543</v>
          </cell>
          <cell r="AM15">
            <v>321</v>
          </cell>
        </row>
        <row r="16">
          <cell r="AL16">
            <v>1699</v>
          </cell>
          <cell r="AM16">
            <v>291</v>
          </cell>
        </row>
        <row r="17">
          <cell r="AL17">
            <v>1464</v>
          </cell>
          <cell r="AM17">
            <v>288</v>
          </cell>
        </row>
        <row r="19">
          <cell r="AL19">
            <v>250</v>
          </cell>
          <cell r="AM19">
            <v>60</v>
          </cell>
        </row>
        <row r="20">
          <cell r="AL20">
            <v>450</v>
          </cell>
          <cell r="AM20">
            <v>83</v>
          </cell>
        </row>
        <row r="21">
          <cell r="AL21">
            <v>550</v>
          </cell>
          <cell r="AM21">
            <v>119</v>
          </cell>
        </row>
        <row r="22">
          <cell r="AL22">
            <v>641</v>
          </cell>
          <cell r="AM22">
            <v>123</v>
          </cell>
        </row>
        <row r="23">
          <cell r="AL23">
            <v>423</v>
          </cell>
          <cell r="AM23">
            <v>101</v>
          </cell>
        </row>
        <row r="24">
          <cell r="AL24">
            <v>704</v>
          </cell>
          <cell r="AM24">
            <v>148</v>
          </cell>
        </row>
        <row r="25">
          <cell r="AL25">
            <v>829</v>
          </cell>
          <cell r="AM25">
            <v>180</v>
          </cell>
        </row>
        <row r="26">
          <cell r="AL26">
            <v>1483</v>
          </cell>
          <cell r="AM26">
            <v>327</v>
          </cell>
        </row>
        <row r="27">
          <cell r="AL27">
            <v>293</v>
          </cell>
          <cell r="AM27">
            <v>67</v>
          </cell>
        </row>
        <row r="29">
          <cell r="AL29">
            <v>2116</v>
          </cell>
          <cell r="AM29">
            <v>454</v>
          </cell>
        </row>
        <row r="30">
          <cell r="AL30">
            <v>1065</v>
          </cell>
          <cell r="AM30">
            <v>196</v>
          </cell>
        </row>
        <row r="31">
          <cell r="AL31">
            <v>642</v>
          </cell>
          <cell r="AM31">
            <v>199</v>
          </cell>
        </row>
        <row r="32">
          <cell r="AL32">
            <v>1242</v>
          </cell>
          <cell r="AM32">
            <v>208</v>
          </cell>
        </row>
        <row r="34">
          <cell r="AL34">
            <v>1004</v>
          </cell>
          <cell r="AM34">
            <v>154</v>
          </cell>
        </row>
        <row r="35">
          <cell r="AL35">
            <v>1321</v>
          </cell>
          <cell r="AM35">
            <v>213</v>
          </cell>
        </row>
        <row r="36">
          <cell r="AL36">
            <v>1004</v>
          </cell>
          <cell r="AM36">
            <v>150</v>
          </cell>
        </row>
        <row r="37">
          <cell r="AL37">
            <v>789</v>
          </cell>
          <cell r="AM37">
            <v>192</v>
          </cell>
        </row>
        <row r="38">
          <cell r="AL38">
            <v>947</v>
          </cell>
          <cell r="AM38">
            <v>131</v>
          </cell>
        </row>
        <row r="39">
          <cell r="AL39">
            <v>950</v>
          </cell>
          <cell r="AM39">
            <v>157</v>
          </cell>
        </row>
        <row r="40">
          <cell r="AL40">
            <v>3169</v>
          </cell>
          <cell r="AM40">
            <v>624</v>
          </cell>
        </row>
        <row r="42">
          <cell r="AL42">
            <v>906</v>
          </cell>
          <cell r="AM42">
            <v>238</v>
          </cell>
        </row>
        <row r="43">
          <cell r="AL43">
            <v>644</v>
          </cell>
          <cell r="AM43">
            <v>135</v>
          </cell>
        </row>
        <row r="44">
          <cell r="AL44">
            <v>476</v>
          </cell>
          <cell r="AM44">
            <v>113</v>
          </cell>
        </row>
        <row r="45">
          <cell r="AL45">
            <v>270</v>
          </cell>
          <cell r="AM45">
            <v>68</v>
          </cell>
        </row>
        <row r="46">
          <cell r="AL46">
            <v>623</v>
          </cell>
          <cell r="AM46">
            <v>102</v>
          </cell>
        </row>
        <row r="47">
          <cell r="AL47">
            <v>459</v>
          </cell>
          <cell r="AM47">
            <v>87</v>
          </cell>
        </row>
        <row r="48">
          <cell r="AL48">
            <v>703</v>
          </cell>
          <cell r="AM48">
            <v>133</v>
          </cell>
        </row>
        <row r="49">
          <cell r="AL49">
            <v>376</v>
          </cell>
          <cell r="AM49">
            <v>50</v>
          </cell>
        </row>
        <row r="50">
          <cell r="AL50">
            <v>345</v>
          </cell>
          <cell r="AM50">
            <v>66</v>
          </cell>
        </row>
        <row r="51">
          <cell r="AL51">
            <v>299</v>
          </cell>
          <cell r="AM51">
            <v>48</v>
          </cell>
        </row>
        <row r="52">
          <cell r="AL52">
            <v>317</v>
          </cell>
          <cell r="AM52">
            <v>82</v>
          </cell>
        </row>
        <row r="54">
          <cell r="AL54">
            <v>241</v>
          </cell>
          <cell r="AM54">
            <v>52</v>
          </cell>
        </row>
        <row r="55">
          <cell r="AL55">
            <v>1252</v>
          </cell>
          <cell r="AM55">
            <v>199</v>
          </cell>
        </row>
        <row r="56">
          <cell r="AL56">
            <v>1032</v>
          </cell>
          <cell r="AM56">
            <v>203</v>
          </cell>
        </row>
        <row r="57">
          <cell r="AL57">
            <v>1579</v>
          </cell>
          <cell r="AM57">
            <v>274</v>
          </cell>
        </row>
        <row r="58">
          <cell r="AL58">
            <v>419</v>
          </cell>
          <cell r="AM58">
            <v>69</v>
          </cell>
        </row>
        <row r="59">
          <cell r="AL59">
            <v>3166</v>
          </cell>
          <cell r="AM59">
            <v>485</v>
          </cell>
        </row>
        <row r="60">
          <cell r="AL60">
            <v>241</v>
          </cell>
          <cell r="AM60">
            <v>52</v>
          </cell>
        </row>
        <row r="61">
          <cell r="AL61">
            <v>3987</v>
          </cell>
          <cell r="AM61">
            <v>657</v>
          </cell>
        </row>
        <row r="62">
          <cell r="AL62">
            <v>622</v>
          </cell>
          <cell r="AM62">
            <v>95</v>
          </cell>
        </row>
        <row r="64">
          <cell r="AL64">
            <v>422</v>
          </cell>
          <cell r="AM64">
            <v>103</v>
          </cell>
        </row>
        <row r="65">
          <cell r="AL65">
            <v>367</v>
          </cell>
          <cell r="AM65">
            <v>63</v>
          </cell>
        </row>
        <row r="66">
          <cell r="AL66">
            <v>450</v>
          </cell>
          <cell r="AM66">
            <v>67</v>
          </cell>
        </row>
        <row r="67">
          <cell r="AL67">
            <v>342</v>
          </cell>
          <cell r="AM67">
            <v>57</v>
          </cell>
        </row>
        <row r="68">
          <cell r="AL68">
            <v>369</v>
          </cell>
          <cell r="AM68">
            <v>102</v>
          </cell>
        </row>
        <row r="69">
          <cell r="AL69">
            <v>735</v>
          </cell>
          <cell r="AM69">
            <v>152</v>
          </cell>
        </row>
        <row r="70">
          <cell r="AL70">
            <v>1201</v>
          </cell>
          <cell r="AM70">
            <v>224</v>
          </cell>
        </row>
        <row r="71">
          <cell r="AL71">
            <v>551</v>
          </cell>
          <cell r="AM71">
            <v>101</v>
          </cell>
        </row>
        <row r="72">
          <cell r="AL72">
            <v>362</v>
          </cell>
          <cell r="AM72">
            <v>79</v>
          </cell>
        </row>
        <row r="73">
          <cell r="AL73">
            <v>876</v>
          </cell>
          <cell r="AM73">
            <v>160</v>
          </cell>
        </row>
        <row r="74">
          <cell r="AL74">
            <v>1016</v>
          </cell>
          <cell r="AM74">
            <v>190</v>
          </cell>
        </row>
        <row r="75">
          <cell r="AL75">
            <v>776</v>
          </cell>
          <cell r="AM75">
            <v>159</v>
          </cell>
        </row>
        <row r="76">
          <cell r="AL76">
            <v>861</v>
          </cell>
          <cell r="AM76">
            <v>187</v>
          </cell>
        </row>
        <row r="77">
          <cell r="AL77">
            <v>283</v>
          </cell>
          <cell r="AM77">
            <v>74</v>
          </cell>
        </row>
        <row r="78">
          <cell r="AL78">
            <v>655</v>
          </cell>
          <cell r="AM78">
            <v>123</v>
          </cell>
        </row>
        <row r="80">
          <cell r="AL80">
            <v>800</v>
          </cell>
          <cell r="AM80">
            <v>140</v>
          </cell>
        </row>
        <row r="81">
          <cell r="AL81">
            <v>1855</v>
          </cell>
          <cell r="AM81">
            <v>384</v>
          </cell>
        </row>
        <row r="82">
          <cell r="AL82">
            <v>928</v>
          </cell>
          <cell r="AM82">
            <v>177</v>
          </cell>
        </row>
        <row r="83">
          <cell r="AL83">
            <v>766</v>
          </cell>
          <cell r="AM83">
            <v>142</v>
          </cell>
        </row>
        <row r="84">
          <cell r="AL84">
            <v>1694</v>
          </cell>
          <cell r="AM84">
            <v>274</v>
          </cell>
        </row>
        <row r="85">
          <cell r="AL85">
            <v>1015</v>
          </cell>
          <cell r="AM85">
            <v>221</v>
          </cell>
        </row>
        <row r="86">
          <cell r="AL86">
            <v>909</v>
          </cell>
          <cell r="AM86">
            <v>180</v>
          </cell>
        </row>
        <row r="87">
          <cell r="AL87">
            <v>860</v>
          </cell>
          <cell r="AM87">
            <v>168</v>
          </cell>
        </row>
        <row r="89">
          <cell r="AL89">
            <v>1711</v>
          </cell>
          <cell r="AM89">
            <v>392</v>
          </cell>
        </row>
        <row r="90">
          <cell r="AL90">
            <v>1347</v>
          </cell>
          <cell r="AM90">
            <v>328</v>
          </cell>
        </row>
        <row r="91">
          <cell r="AL91">
            <v>789</v>
          </cell>
          <cell r="AM91">
            <v>196</v>
          </cell>
        </row>
        <row r="93">
          <cell r="AL93">
            <v>612</v>
          </cell>
          <cell r="AM93">
            <v>153</v>
          </cell>
        </row>
        <row r="94">
          <cell r="AL94">
            <v>2482</v>
          </cell>
          <cell r="AM94">
            <v>464</v>
          </cell>
        </row>
        <row r="95">
          <cell r="AL95">
            <v>776</v>
          </cell>
          <cell r="AM95">
            <v>164</v>
          </cell>
        </row>
        <row r="96">
          <cell r="AL96">
            <v>964</v>
          </cell>
          <cell r="AM96">
            <v>242</v>
          </cell>
        </row>
        <row r="97">
          <cell r="AL97">
            <v>1410</v>
          </cell>
          <cell r="AM97">
            <v>280</v>
          </cell>
        </row>
        <row r="98">
          <cell r="AL98">
            <v>1412</v>
          </cell>
          <cell r="AM98">
            <v>314</v>
          </cell>
        </row>
        <row r="99">
          <cell r="AL99">
            <v>1846</v>
          </cell>
          <cell r="AM99">
            <v>469</v>
          </cell>
        </row>
        <row r="100">
          <cell r="AL100">
            <v>951</v>
          </cell>
          <cell r="AM100">
            <v>212</v>
          </cell>
        </row>
        <row r="101">
          <cell r="AL101">
            <v>2735</v>
          </cell>
          <cell r="AM101">
            <v>573</v>
          </cell>
        </row>
        <row r="103">
          <cell r="AL103">
            <v>342</v>
          </cell>
          <cell r="AM103">
            <v>71</v>
          </cell>
        </row>
        <row r="104">
          <cell r="AL104">
            <v>1755</v>
          </cell>
          <cell r="AM104">
            <v>338</v>
          </cell>
        </row>
        <row r="105">
          <cell r="AL105">
            <v>1752</v>
          </cell>
          <cell r="AM105">
            <v>332</v>
          </cell>
        </row>
        <row r="106">
          <cell r="AL106">
            <v>881</v>
          </cell>
          <cell r="AM106">
            <v>213</v>
          </cell>
        </row>
        <row r="107">
          <cell r="AL107">
            <v>2051</v>
          </cell>
          <cell r="AM107">
            <v>239</v>
          </cell>
        </row>
        <row r="108">
          <cell r="AL108">
            <v>1232</v>
          </cell>
          <cell r="AM108">
            <v>234</v>
          </cell>
        </row>
        <row r="109">
          <cell r="AL109">
            <v>524</v>
          </cell>
          <cell r="AM109">
            <v>90</v>
          </cell>
        </row>
        <row r="110">
          <cell r="AL110">
            <v>1649</v>
          </cell>
          <cell r="AM110">
            <v>327</v>
          </cell>
        </row>
        <row r="111">
          <cell r="AL111">
            <v>993</v>
          </cell>
          <cell r="AM111">
            <v>275</v>
          </cell>
        </row>
        <row r="112">
          <cell r="AL112">
            <v>1125</v>
          </cell>
          <cell r="AM112">
            <v>202</v>
          </cell>
        </row>
        <row r="114">
          <cell r="AL114">
            <v>781</v>
          </cell>
          <cell r="AM114">
            <v>119</v>
          </cell>
        </row>
        <row r="115">
          <cell r="AL115">
            <v>1171</v>
          </cell>
          <cell r="AM115">
            <v>238</v>
          </cell>
        </row>
        <row r="116">
          <cell r="AL116">
            <v>1370</v>
          </cell>
          <cell r="AM116">
            <v>325</v>
          </cell>
        </row>
        <row r="117">
          <cell r="AL117">
            <v>2409</v>
          </cell>
          <cell r="AM117">
            <v>432</v>
          </cell>
        </row>
        <row r="118">
          <cell r="AL118">
            <v>1398</v>
          </cell>
          <cell r="AM118">
            <v>331</v>
          </cell>
        </row>
        <row r="119">
          <cell r="AL119">
            <v>2269</v>
          </cell>
          <cell r="AM119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00"/>
  <sheetViews>
    <sheetView tabSelected="1" view="pageBreakPreview" zoomScale="60" zoomScalePageLayoutView="0" workbookViewId="0" topLeftCell="A1">
      <selection activeCell="A3" sqref="A1:A65536"/>
    </sheetView>
  </sheetViews>
  <sheetFormatPr defaultColWidth="14.421875" defaultRowHeight="15" customHeight="1"/>
  <cols>
    <col min="1" max="1" width="4.140625" style="2" customWidth="1"/>
    <col min="2" max="2" width="7.421875" style="2" customWidth="1"/>
    <col min="3" max="3" width="20.140625" style="2" customWidth="1"/>
    <col min="4" max="4" width="10.57421875" style="2" customWidth="1"/>
    <col min="5" max="5" width="13.421875" style="2" customWidth="1"/>
    <col min="6" max="6" width="11.8515625" style="2" customWidth="1"/>
    <col min="7" max="8" width="11.28125" style="2" customWidth="1"/>
    <col min="9" max="10" width="11.7109375" style="2" customWidth="1"/>
    <col min="11" max="11" width="11.57421875" style="2" customWidth="1"/>
    <col min="12" max="12" width="12.7109375" style="2" customWidth="1"/>
    <col min="13" max="13" width="11.28125" style="2" customWidth="1"/>
    <col min="14" max="14" width="9.421875" style="2" customWidth="1"/>
    <col min="15" max="15" width="6.28125" style="2" customWidth="1"/>
    <col min="16" max="16" width="6.00390625" style="2" customWidth="1"/>
    <col min="17" max="17" width="11.28125" style="2" customWidth="1"/>
    <col min="18" max="18" width="4.7109375" style="2" hidden="1" customWidth="1"/>
    <col min="19" max="19" width="9.8515625" style="2" customWidth="1"/>
    <col min="20" max="20" width="8.421875" style="2" customWidth="1"/>
    <col min="21" max="21" width="11.57421875" style="2" customWidth="1"/>
    <col min="22" max="27" width="8.00390625" style="2" hidden="1" customWidth="1"/>
    <col min="28" max="28" width="8.00390625" style="2" customWidth="1"/>
    <col min="29" max="29" width="9.140625" style="2" customWidth="1"/>
    <col min="30" max="30" width="9.7109375" style="2" customWidth="1"/>
    <col min="31" max="37" width="9.140625" style="2" customWidth="1"/>
    <col min="38" max="16384" width="14.421875" style="2" customWidth="1"/>
  </cols>
  <sheetData>
    <row r="1" spans="1:37" ht="18.75">
      <c r="A1" s="244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customHeight="1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3.5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2</v>
      </c>
      <c r="R3" s="247">
        <f>'[1]1'!P5</f>
        <v>44265</v>
      </c>
      <c r="S3" s="234"/>
      <c r="T3" s="234"/>
      <c r="U3" s="23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>
      <c r="A4" s="248" t="s">
        <v>3</v>
      </c>
      <c r="B4" s="235" t="s">
        <v>4</v>
      </c>
      <c r="C4" s="248" t="s">
        <v>5</v>
      </c>
      <c r="D4" s="249" t="s">
        <v>6</v>
      </c>
      <c r="E4" s="249" t="s">
        <v>7</v>
      </c>
      <c r="F4" s="250" t="s">
        <v>8</v>
      </c>
      <c r="G4" s="230"/>
      <c r="H4" s="250" t="s">
        <v>9</v>
      </c>
      <c r="I4" s="234"/>
      <c r="J4" s="230"/>
      <c r="K4" s="243" t="s">
        <v>10</v>
      </c>
      <c r="L4" s="234"/>
      <c r="M4" s="230"/>
      <c r="N4" s="243" t="s">
        <v>11</v>
      </c>
      <c r="O4" s="234"/>
      <c r="P4" s="230"/>
      <c r="Q4" s="243" t="s">
        <v>12</v>
      </c>
      <c r="R4" s="234"/>
      <c r="S4" s="234"/>
      <c r="T4" s="234"/>
      <c r="U4" s="23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89.25" customHeight="1">
      <c r="A5" s="232"/>
      <c r="B5" s="232"/>
      <c r="C5" s="232"/>
      <c r="D5" s="232"/>
      <c r="E5" s="232"/>
      <c r="F5" s="6" t="s">
        <v>13</v>
      </c>
      <c r="G5" s="6" t="s">
        <v>14</v>
      </c>
      <c r="H5" s="6" t="s">
        <v>15</v>
      </c>
      <c r="I5" s="6" t="s">
        <v>16</v>
      </c>
      <c r="J5" s="6" t="s">
        <v>14</v>
      </c>
      <c r="K5" s="6" t="s">
        <v>17</v>
      </c>
      <c r="L5" s="7" t="s">
        <v>18</v>
      </c>
      <c r="M5" s="7" t="s">
        <v>19</v>
      </c>
      <c r="N5" s="7" t="s">
        <v>20</v>
      </c>
      <c r="O5" s="8" t="s">
        <v>21</v>
      </c>
      <c r="P5" s="8" t="s">
        <v>22</v>
      </c>
      <c r="Q5" s="7" t="s">
        <v>23</v>
      </c>
      <c r="R5" s="7" t="s">
        <v>24</v>
      </c>
      <c r="S5" s="7" t="s">
        <v>25</v>
      </c>
      <c r="T5" s="7" t="s">
        <v>26</v>
      </c>
      <c r="U5" s="7" t="s">
        <v>27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8.75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8.75">
      <c r="A7" s="13">
        <v>1</v>
      </c>
      <c r="B7" s="235" t="s">
        <v>28</v>
      </c>
      <c r="C7" s="14" t="s">
        <v>29</v>
      </c>
      <c r="D7" s="14">
        <f>'[1]1'!H7</f>
        <v>84</v>
      </c>
      <c r="E7" s="14">
        <f>'[1]4a'!T11</f>
        <v>84</v>
      </c>
      <c r="F7" s="14">
        <f>'[1]2b'!T10</f>
        <v>2720</v>
      </c>
      <c r="G7" s="14">
        <f>'[1]2b'!U10</f>
        <v>484</v>
      </c>
      <c r="H7" s="14">
        <f>'[1]4a'!V11</f>
        <v>1169</v>
      </c>
      <c r="I7" s="14">
        <f>'[1]4a'!W11</f>
        <v>893</v>
      </c>
      <c r="J7" s="14">
        <f>'[1]4a'!X11</f>
        <v>484</v>
      </c>
      <c r="K7" s="14">
        <f>IF('[1]6'!J6&gt;=21,'Format II'!D7,0)</f>
        <v>0</v>
      </c>
      <c r="L7" s="14">
        <f>'[1]6'!G6</f>
        <v>0</v>
      </c>
      <c r="M7" s="14">
        <f>'[1]6'!H6</f>
        <v>0</v>
      </c>
      <c r="N7" s="14">
        <f>'[1]3a'!G7</f>
        <v>42</v>
      </c>
      <c r="O7" s="14">
        <f aca="true" t="shared" si="0" ref="O7:O17">+Y7+Z7</f>
        <v>0</v>
      </c>
      <c r="P7" s="14">
        <f aca="true" t="shared" si="1" ref="P7:P17">AA7</f>
        <v>0</v>
      </c>
      <c r="Q7" s="14">
        <f>'[1]5a'!$K$5</f>
        <v>2253</v>
      </c>
      <c r="R7" s="14">
        <v>0</v>
      </c>
      <c r="S7" s="14">
        <f>'[1]5a'!K6</f>
        <v>27</v>
      </c>
      <c r="T7" s="14">
        <f>'[1]5a'!K7</f>
        <v>0</v>
      </c>
      <c r="U7" s="14">
        <f aca="true" t="shared" si="2" ref="U7:U17">SUM(Q7:T7)</f>
        <v>2280</v>
      </c>
      <c r="V7" s="1">
        <f aca="true" t="shared" si="3" ref="V7:V125">+D7-K7</f>
        <v>84</v>
      </c>
      <c r="W7" s="1">
        <f aca="true" t="shared" si="4" ref="W7:W125">+L7+M7</f>
        <v>0</v>
      </c>
      <c r="X7" s="1" t="str">
        <f aca="true" t="shared" si="5" ref="X7:X125">IF(W7&gt;=I7,"t","f")</f>
        <v>f</v>
      </c>
      <c r="Y7" s="15">
        <f>'[1]3b'!O5</f>
        <v>0</v>
      </c>
      <c r="Z7" s="15">
        <f>'[1]3b'!P6</f>
        <v>0</v>
      </c>
      <c r="AA7" s="15">
        <f>'[1]3b'!Q7</f>
        <v>0</v>
      </c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.75">
      <c r="A8" s="16"/>
      <c r="B8" s="236"/>
      <c r="C8" s="14" t="s">
        <v>30</v>
      </c>
      <c r="D8" s="14">
        <f>'[1]1'!H8</f>
        <v>121</v>
      </c>
      <c r="E8" s="14">
        <f>'[1]4a'!$T$17</f>
        <v>121</v>
      </c>
      <c r="F8" s="14">
        <f>'[1]2b'!T16</f>
        <v>2898</v>
      </c>
      <c r="G8" s="14">
        <f>'[1]2b'!U16</f>
        <v>513</v>
      </c>
      <c r="H8" s="14">
        <f>'[1]4a'!V17</f>
        <v>1482</v>
      </c>
      <c r="I8" s="14">
        <f>'[1]4a'!W17</f>
        <v>1058</v>
      </c>
      <c r="J8" s="14">
        <f>'[1]4a'!X17</f>
        <v>601</v>
      </c>
      <c r="K8" s="14">
        <f>IF('[1]6'!J7&gt;=21,'Format II'!D8,0)</f>
        <v>0</v>
      </c>
      <c r="L8" s="14">
        <f>'[1]6'!G7</f>
        <v>0</v>
      </c>
      <c r="M8" s="14">
        <f>'[1]6'!H7</f>
        <v>0</v>
      </c>
      <c r="N8" s="14">
        <f>'[1]3a'!G10</f>
        <v>19</v>
      </c>
      <c r="O8" s="14">
        <f t="shared" si="0"/>
        <v>0</v>
      </c>
      <c r="P8" s="14">
        <f t="shared" si="1"/>
        <v>0</v>
      </c>
      <c r="Q8" s="14">
        <f>'[1]5a'!K9</f>
        <v>2547</v>
      </c>
      <c r="R8" s="14">
        <v>0</v>
      </c>
      <c r="S8" s="14">
        <f>'[1]5a'!K10</f>
        <v>2</v>
      </c>
      <c r="T8" s="14">
        <f>'[1]5a'!K11</f>
        <v>0</v>
      </c>
      <c r="U8" s="14">
        <f t="shared" si="2"/>
        <v>2549</v>
      </c>
      <c r="V8" s="1">
        <f t="shared" si="3"/>
        <v>121</v>
      </c>
      <c r="W8" s="1">
        <f t="shared" si="4"/>
        <v>0</v>
      </c>
      <c r="X8" s="1" t="str">
        <f t="shared" si="5"/>
        <v>f</v>
      </c>
      <c r="Y8" s="15">
        <f>'[1]3b'!O9</f>
        <v>0</v>
      </c>
      <c r="Z8" s="15">
        <f>'[1]3b'!P10</f>
        <v>0</v>
      </c>
      <c r="AA8" s="15">
        <f>'[1]3b'!Q11</f>
        <v>0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8.75">
      <c r="A9" s="16"/>
      <c r="B9" s="236"/>
      <c r="C9" s="14" t="s">
        <v>31</v>
      </c>
      <c r="D9" s="14">
        <f>'[1]1'!H9</f>
        <v>170</v>
      </c>
      <c r="E9" s="17">
        <f>'[1]4a'!$T$23</f>
        <v>168</v>
      </c>
      <c r="F9" s="14">
        <f>'[1]2b'!T22</f>
        <v>3702</v>
      </c>
      <c r="G9" s="14">
        <f>'[1]2b'!U22</f>
        <v>586</v>
      </c>
      <c r="H9" s="14">
        <f>'[1]4a'!V23</f>
        <v>1678</v>
      </c>
      <c r="I9" s="14">
        <f>'[1]4a'!W23</f>
        <v>1119</v>
      </c>
      <c r="J9" s="14">
        <f>'[1]4a'!X23</f>
        <v>669</v>
      </c>
      <c r="K9" s="14">
        <f>IF('[1]6'!J8&gt;=21,'Format II'!D9,0)</f>
        <v>0</v>
      </c>
      <c r="L9" s="14">
        <f>'[1]6'!G8</f>
        <v>0</v>
      </c>
      <c r="M9" s="14">
        <f>'[1]6'!H8</f>
        <v>0</v>
      </c>
      <c r="N9" s="14">
        <f>'[1]3a'!G13</f>
        <v>23</v>
      </c>
      <c r="O9" s="14">
        <f t="shared" si="0"/>
        <v>0</v>
      </c>
      <c r="P9" s="14">
        <f t="shared" si="1"/>
        <v>0</v>
      </c>
      <c r="Q9" s="14">
        <f>'[1]5a'!K13</f>
        <v>3146</v>
      </c>
      <c r="R9" s="14">
        <v>0</v>
      </c>
      <c r="S9" s="14">
        <f>'[1]5a'!K14</f>
        <v>12</v>
      </c>
      <c r="T9" s="14">
        <f>'[1]5a'!K15</f>
        <v>0</v>
      </c>
      <c r="U9" s="14">
        <f t="shared" si="2"/>
        <v>3158</v>
      </c>
      <c r="V9" s="1">
        <f t="shared" si="3"/>
        <v>170</v>
      </c>
      <c r="W9" s="1">
        <f t="shared" si="4"/>
        <v>0</v>
      </c>
      <c r="X9" s="1" t="str">
        <f t="shared" si="5"/>
        <v>f</v>
      </c>
      <c r="Y9" s="15">
        <f>'[1]3b'!O13</f>
        <v>0</v>
      </c>
      <c r="Z9" s="15">
        <f>'[1]3b'!P14</f>
        <v>0</v>
      </c>
      <c r="AA9" s="15">
        <f>'[1]3b'!Q15</f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8.75">
      <c r="A10" s="16"/>
      <c r="B10" s="236"/>
      <c r="C10" s="14" t="s">
        <v>32</v>
      </c>
      <c r="D10" s="14">
        <f>'[1]1'!H10</f>
        <v>137</v>
      </c>
      <c r="E10" s="17">
        <f>'[1]4a'!$T$29</f>
        <v>126</v>
      </c>
      <c r="F10" s="14">
        <f>'[1]2b'!T28</f>
        <v>3761</v>
      </c>
      <c r="G10" s="14">
        <f>'[1]2b'!U28</f>
        <v>958</v>
      </c>
      <c r="H10" s="14">
        <f>'[1]4a'!V29</f>
        <v>1509</v>
      </c>
      <c r="I10" s="14">
        <f>'[1]4a'!W29</f>
        <v>832</v>
      </c>
      <c r="J10" s="14">
        <f>'[1]4a'!X29</f>
        <v>507</v>
      </c>
      <c r="K10" s="14">
        <f>IF('[1]6'!J9&gt;=21,'Format II'!D10,0)</f>
        <v>0</v>
      </c>
      <c r="L10" s="14">
        <f>'[1]6'!G9</f>
        <v>0</v>
      </c>
      <c r="M10" s="14">
        <f>'[1]6'!H9</f>
        <v>0</v>
      </c>
      <c r="N10" s="14">
        <f>'[1]3a'!G16</f>
        <v>28</v>
      </c>
      <c r="O10" s="14">
        <f t="shared" si="0"/>
        <v>0</v>
      </c>
      <c r="P10" s="14">
        <f t="shared" si="1"/>
        <v>0</v>
      </c>
      <c r="Q10" s="14">
        <f>'[1]5a'!K17</f>
        <v>2612</v>
      </c>
      <c r="R10" s="14">
        <v>0</v>
      </c>
      <c r="S10" s="14">
        <f>'[1]5a'!K18</f>
        <v>16</v>
      </c>
      <c r="T10" s="14">
        <f>'[1]5a'!K19</f>
        <v>3</v>
      </c>
      <c r="U10" s="14">
        <f t="shared" si="2"/>
        <v>2631</v>
      </c>
      <c r="V10" s="1">
        <f t="shared" si="3"/>
        <v>137</v>
      </c>
      <c r="W10" s="1">
        <f t="shared" si="4"/>
        <v>0</v>
      </c>
      <c r="X10" s="1" t="str">
        <f t="shared" si="5"/>
        <v>f</v>
      </c>
      <c r="Y10" s="15">
        <f>'[1]3b'!O17</f>
        <v>0</v>
      </c>
      <c r="Z10" s="15">
        <f>'[1]3b'!P18</f>
        <v>0</v>
      </c>
      <c r="AA10" s="15">
        <f>'[1]3b'!Q19</f>
        <v>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75">
      <c r="A11" s="16"/>
      <c r="B11" s="236"/>
      <c r="C11" s="14" t="s">
        <v>33</v>
      </c>
      <c r="D11" s="14">
        <f>'[1]1'!H11</f>
        <v>67</v>
      </c>
      <c r="E11" s="17">
        <f>'[1]4a'!$T$35</f>
        <v>67</v>
      </c>
      <c r="F11" s="14">
        <f>'[1]2b'!T34</f>
        <v>1545</v>
      </c>
      <c r="G11" s="14">
        <f>'[1]2b'!U34</f>
        <v>285</v>
      </c>
      <c r="H11" s="14">
        <f>'[1]4a'!V35</f>
        <v>612</v>
      </c>
      <c r="I11" s="14">
        <f>'[1]4a'!W35</f>
        <v>569</v>
      </c>
      <c r="J11" s="14">
        <f>'[1]4a'!X35</f>
        <v>285</v>
      </c>
      <c r="K11" s="14">
        <f>IF('[1]6'!J10&gt;=21,'Format II'!D11,0)</f>
        <v>0</v>
      </c>
      <c r="L11" s="14">
        <f>'[1]6'!G10</f>
        <v>0</v>
      </c>
      <c r="M11" s="14">
        <f>'[1]6'!H10</f>
        <v>0</v>
      </c>
      <c r="N11" s="14">
        <f>'[1]3a'!G19</f>
        <v>26</v>
      </c>
      <c r="O11" s="14">
        <f t="shared" si="0"/>
        <v>0</v>
      </c>
      <c r="P11" s="14">
        <f t="shared" si="1"/>
        <v>0</v>
      </c>
      <c r="Q11" s="14">
        <f>'[1]5a'!K21</f>
        <v>1230</v>
      </c>
      <c r="R11" s="14">
        <v>0</v>
      </c>
      <c r="S11" s="14">
        <f>'[1]5a'!K22</f>
        <v>27</v>
      </c>
      <c r="T11" s="14">
        <f>'[1]5a'!K23</f>
        <v>1</v>
      </c>
      <c r="U11" s="14">
        <f t="shared" si="2"/>
        <v>1258</v>
      </c>
      <c r="V11" s="1">
        <f t="shared" si="3"/>
        <v>67</v>
      </c>
      <c r="W11" s="1">
        <f t="shared" si="4"/>
        <v>0</v>
      </c>
      <c r="X11" s="1" t="str">
        <f t="shared" si="5"/>
        <v>f</v>
      </c>
      <c r="Y11" s="15">
        <f>'[1]3b'!O21</f>
        <v>0</v>
      </c>
      <c r="Z11" s="15">
        <f>'[1]3b'!P22</f>
        <v>0</v>
      </c>
      <c r="AA11" s="15">
        <f>'[1]3b'!Q23</f>
        <v>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.75">
      <c r="A12" s="16"/>
      <c r="B12" s="236"/>
      <c r="C12" s="14" t="s">
        <v>34</v>
      </c>
      <c r="D12" s="14">
        <f>'[1]1'!H12</f>
        <v>144</v>
      </c>
      <c r="E12" s="17">
        <f>'[1]4a'!$T$41</f>
        <v>144</v>
      </c>
      <c r="F12" s="14">
        <f>'[1]2b'!T40</f>
        <v>3604</v>
      </c>
      <c r="G12" s="14">
        <f>'[1]2b'!U40</f>
        <v>775</v>
      </c>
      <c r="H12" s="14">
        <f>'[1]4a'!V41</f>
        <v>1687</v>
      </c>
      <c r="I12" s="14">
        <f>'[1]4a'!W41</f>
        <v>1282</v>
      </c>
      <c r="J12" s="14">
        <f>'[1]4a'!X41</f>
        <v>760</v>
      </c>
      <c r="K12" s="14">
        <f>IF('[1]6'!J11&gt;=21,'Format II'!D12,0)</f>
        <v>0</v>
      </c>
      <c r="L12" s="14">
        <f>'[1]6'!G11</f>
        <v>0</v>
      </c>
      <c r="M12" s="14">
        <f>'[1]6'!H11</f>
        <v>0</v>
      </c>
      <c r="N12" s="14">
        <f>'[1]3a'!G22</f>
        <v>58</v>
      </c>
      <c r="O12" s="14">
        <f t="shared" si="0"/>
        <v>0</v>
      </c>
      <c r="P12" s="14">
        <f t="shared" si="1"/>
        <v>0</v>
      </c>
      <c r="Q12" s="14">
        <f>'[1]5a'!K25</f>
        <v>3090</v>
      </c>
      <c r="R12" s="14">
        <v>0</v>
      </c>
      <c r="S12" s="14">
        <f>'[1]5a'!K26</f>
        <v>15</v>
      </c>
      <c r="T12" s="14">
        <f>'[1]5a'!K27</f>
        <v>2</v>
      </c>
      <c r="U12" s="14">
        <f t="shared" si="2"/>
        <v>3107</v>
      </c>
      <c r="V12" s="1">
        <f t="shared" si="3"/>
        <v>144</v>
      </c>
      <c r="W12" s="1">
        <f t="shared" si="4"/>
        <v>0</v>
      </c>
      <c r="X12" s="1" t="str">
        <f t="shared" si="5"/>
        <v>f</v>
      </c>
      <c r="Y12" s="15">
        <f>'[1]3b'!O25</f>
        <v>0</v>
      </c>
      <c r="Z12" s="15">
        <f>'[1]3b'!P26</f>
        <v>0</v>
      </c>
      <c r="AA12" s="15">
        <f>'[1]3b'!Q27</f>
        <v>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.75">
      <c r="A13" s="16"/>
      <c r="B13" s="236"/>
      <c r="C13" s="14" t="s">
        <v>35</v>
      </c>
      <c r="D13" s="14">
        <f>'[1]1'!H13</f>
        <v>124</v>
      </c>
      <c r="E13" s="17">
        <f>'[1]4a'!$T$47</f>
        <v>124</v>
      </c>
      <c r="F13" s="14">
        <f>'[1]2b'!T46</f>
        <v>4689</v>
      </c>
      <c r="G13" s="14">
        <f>'[1]2b'!U46</f>
        <v>877</v>
      </c>
      <c r="H13" s="14">
        <f>'[1]4a'!V47</f>
        <v>2090</v>
      </c>
      <c r="I13" s="14">
        <f>'[1]4a'!W47</f>
        <v>1212</v>
      </c>
      <c r="J13" s="14">
        <f>'[1]4a'!X47</f>
        <v>877</v>
      </c>
      <c r="K13" s="14">
        <f>IF('[1]6'!J12&gt;=21,'Format II'!D13,0)</f>
        <v>0</v>
      </c>
      <c r="L13" s="14">
        <f>'[1]6'!G12</f>
        <v>0</v>
      </c>
      <c r="M13" s="14">
        <f>'[1]6'!H12</f>
        <v>0</v>
      </c>
      <c r="N13" s="14">
        <f>'[1]3a'!G25</f>
        <v>68</v>
      </c>
      <c r="O13" s="14">
        <f t="shared" si="0"/>
        <v>2</v>
      </c>
      <c r="P13" s="14">
        <f t="shared" si="1"/>
        <v>0</v>
      </c>
      <c r="Q13" s="14">
        <f>'[1]5a'!K29</f>
        <v>3745</v>
      </c>
      <c r="R13" s="14">
        <v>0</v>
      </c>
      <c r="S13" s="14">
        <f>'[1]5a'!K30</f>
        <v>50</v>
      </c>
      <c r="T13" s="14">
        <f>'[1]5a'!K31</f>
        <v>3</v>
      </c>
      <c r="U13" s="14">
        <f t="shared" si="2"/>
        <v>3798</v>
      </c>
      <c r="V13" s="1">
        <f t="shared" si="3"/>
        <v>124</v>
      </c>
      <c r="W13" s="1">
        <f t="shared" si="4"/>
        <v>0</v>
      </c>
      <c r="X13" s="1" t="str">
        <f t="shared" si="5"/>
        <v>f</v>
      </c>
      <c r="Y13" s="15">
        <f>'[1]3b'!O29</f>
        <v>2</v>
      </c>
      <c r="Z13" s="15">
        <f>'[1]3b'!P30</f>
        <v>0</v>
      </c>
      <c r="AA13" s="15">
        <f>'[1]3b'!Q31</f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16"/>
      <c r="B14" s="236"/>
      <c r="C14" s="14" t="s">
        <v>36</v>
      </c>
      <c r="D14" s="14">
        <f>'[1]1'!H14</f>
        <v>100</v>
      </c>
      <c r="E14" s="17">
        <f>'[1]4a'!$T$53</f>
        <v>100</v>
      </c>
      <c r="F14" s="14">
        <f>'[1]2b'!T52</f>
        <v>2349</v>
      </c>
      <c r="G14" s="14">
        <f>'[1]2b'!U52</f>
        <v>493</v>
      </c>
      <c r="H14" s="14">
        <f>'[1]4a'!V53</f>
        <v>1090</v>
      </c>
      <c r="I14" s="14">
        <f>'[1]4a'!W53</f>
        <v>1002</v>
      </c>
      <c r="J14" s="14">
        <f>'[1]4a'!X53</f>
        <v>493</v>
      </c>
      <c r="K14" s="14">
        <f>IF('[1]6'!J13&gt;=21,'Format II'!D14,0)</f>
        <v>0</v>
      </c>
      <c r="L14" s="14">
        <f>'[1]6'!G13</f>
        <v>0</v>
      </c>
      <c r="M14" s="14">
        <f>'[1]6'!H13</f>
        <v>0</v>
      </c>
      <c r="N14" s="14">
        <f>'[1]3a'!G28</f>
        <v>31</v>
      </c>
      <c r="O14" s="14">
        <f t="shared" si="0"/>
        <v>0</v>
      </c>
      <c r="P14" s="14">
        <f t="shared" si="1"/>
        <v>0</v>
      </c>
      <c r="Q14" s="14">
        <f>'[1]5a'!K33</f>
        <v>2249</v>
      </c>
      <c r="R14" s="14">
        <v>0</v>
      </c>
      <c r="S14" s="14">
        <f>'[1]5a'!K34</f>
        <v>27</v>
      </c>
      <c r="T14" s="14">
        <f>'[1]5a'!K35</f>
        <v>6</v>
      </c>
      <c r="U14" s="14">
        <f t="shared" si="2"/>
        <v>2282</v>
      </c>
      <c r="V14" s="1">
        <f t="shared" si="3"/>
        <v>100</v>
      </c>
      <c r="W14" s="1">
        <f t="shared" si="4"/>
        <v>0</v>
      </c>
      <c r="X14" s="1" t="str">
        <f t="shared" si="5"/>
        <v>f</v>
      </c>
      <c r="Y14" s="15">
        <f>'[1]3b'!O33</f>
        <v>0</v>
      </c>
      <c r="Z14" s="15">
        <f>'[1]3b'!P34</f>
        <v>0</v>
      </c>
      <c r="AA14" s="15">
        <f>'[1]3b'!Q35</f>
        <v>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>
      <c r="A15" s="16"/>
      <c r="B15" s="236"/>
      <c r="C15" s="14" t="s">
        <v>37</v>
      </c>
      <c r="D15" s="14">
        <f>'[1]1'!H15</f>
        <v>86</v>
      </c>
      <c r="E15" s="17">
        <f>'[1]4a'!$T$59</f>
        <v>86</v>
      </c>
      <c r="F15" s="14">
        <f>'[1]2b'!T58</f>
        <v>1983</v>
      </c>
      <c r="G15" s="14">
        <f>'[1]2b'!U58</f>
        <v>334</v>
      </c>
      <c r="H15" s="14">
        <f>'[1]4a'!V59</f>
        <v>1076</v>
      </c>
      <c r="I15" s="14">
        <f>'[1]4a'!W59</f>
        <v>644</v>
      </c>
      <c r="J15" s="14">
        <f>'[1]4a'!X59</f>
        <v>440</v>
      </c>
      <c r="K15" s="14">
        <f>IF('[1]6'!J14&gt;=21,'Format II'!D15,0)</f>
        <v>0</v>
      </c>
      <c r="L15" s="14">
        <f>'[1]6'!G14</f>
        <v>0</v>
      </c>
      <c r="M15" s="14">
        <f>'[1]6'!H14</f>
        <v>0</v>
      </c>
      <c r="N15" s="14">
        <f>'[1]3a'!G31</f>
        <v>28</v>
      </c>
      <c r="O15" s="14">
        <f t="shared" si="0"/>
        <v>0</v>
      </c>
      <c r="P15" s="14">
        <f t="shared" si="1"/>
        <v>0</v>
      </c>
      <c r="Q15" s="14">
        <f>'[1]5a'!K37</f>
        <v>1890</v>
      </c>
      <c r="R15" s="14">
        <v>0</v>
      </c>
      <c r="S15" s="14">
        <f>'[1]5a'!K38</f>
        <v>16</v>
      </c>
      <c r="T15" s="14">
        <f>'[1]5a'!K39</f>
        <v>4</v>
      </c>
      <c r="U15" s="14">
        <f t="shared" si="2"/>
        <v>1910</v>
      </c>
      <c r="V15" s="1">
        <f t="shared" si="3"/>
        <v>86</v>
      </c>
      <c r="W15" s="1">
        <f t="shared" si="4"/>
        <v>0</v>
      </c>
      <c r="X15" s="1" t="str">
        <f t="shared" si="5"/>
        <v>f</v>
      </c>
      <c r="Y15" s="15">
        <f>'[1]3b'!O37</f>
        <v>0</v>
      </c>
      <c r="Z15" s="15">
        <f>'[1]3b'!P38</f>
        <v>0</v>
      </c>
      <c r="AA15" s="15">
        <f>'[1]3b'!Q39</f>
        <v>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>
      <c r="A16" s="16"/>
      <c r="B16" s="236"/>
      <c r="C16" s="14" t="s">
        <v>38</v>
      </c>
      <c r="D16" s="14">
        <f>'[1]1'!H16</f>
        <v>73</v>
      </c>
      <c r="E16" s="17">
        <f>'[1]4a'!$T$65</f>
        <v>73</v>
      </c>
      <c r="F16" s="14">
        <f>'[1]2b'!T64</f>
        <v>2263</v>
      </c>
      <c r="G16" s="14">
        <f>'[1]2b'!U64</f>
        <v>448</v>
      </c>
      <c r="H16" s="14">
        <f>'[1]4a'!V65</f>
        <v>1086</v>
      </c>
      <c r="I16" s="14">
        <f>'[1]4a'!W65</f>
        <v>866</v>
      </c>
      <c r="J16" s="14">
        <f>'[1]4a'!X65</f>
        <v>448</v>
      </c>
      <c r="K16" s="14">
        <f>IF('[1]6'!J15&gt;=21,'Format II'!D16,0)</f>
        <v>0</v>
      </c>
      <c r="L16" s="14">
        <f>'[1]6'!G15</f>
        <v>0</v>
      </c>
      <c r="M16" s="14">
        <f>'[1]6'!H15</f>
        <v>0</v>
      </c>
      <c r="N16" s="14">
        <f>'[1]3a'!G34</f>
        <v>24</v>
      </c>
      <c r="O16" s="14">
        <f t="shared" si="0"/>
        <v>0</v>
      </c>
      <c r="P16" s="14">
        <f t="shared" si="1"/>
        <v>0</v>
      </c>
      <c r="Q16" s="14">
        <f>'[1]5a'!K41</f>
        <v>1743</v>
      </c>
      <c r="R16" s="14">
        <v>0</v>
      </c>
      <c r="S16" s="14">
        <f>'[1]5a'!K42</f>
        <v>9</v>
      </c>
      <c r="T16" s="14">
        <f>'[1]5a'!K43</f>
        <v>2</v>
      </c>
      <c r="U16" s="14">
        <f t="shared" si="2"/>
        <v>1754</v>
      </c>
      <c r="V16" s="1">
        <f t="shared" si="3"/>
        <v>73</v>
      </c>
      <c r="W16" s="1">
        <f t="shared" si="4"/>
        <v>0</v>
      </c>
      <c r="X16" s="1" t="str">
        <f t="shared" si="5"/>
        <v>f</v>
      </c>
      <c r="Y16" s="15">
        <f>'[1]3b'!O41</f>
        <v>0</v>
      </c>
      <c r="Z16" s="15">
        <f>'[1]3b'!P42</f>
        <v>0</v>
      </c>
      <c r="AA16" s="15">
        <f>'[1]3b'!Q43</f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8.75">
      <c r="A17" s="16"/>
      <c r="B17" s="236"/>
      <c r="C17" s="14" t="s">
        <v>39</v>
      </c>
      <c r="D17" s="14">
        <f>'[1]1'!H17</f>
        <v>84</v>
      </c>
      <c r="E17" s="17">
        <f>'[1]4a'!$T$71</f>
        <v>74</v>
      </c>
      <c r="F17" s="14">
        <f>'[1]2b'!T70</f>
        <v>1123</v>
      </c>
      <c r="G17" s="14">
        <f>'[1]2b'!U70</f>
        <v>226</v>
      </c>
      <c r="H17" s="14">
        <f>'[1]4a'!V71</f>
        <v>567</v>
      </c>
      <c r="I17" s="14">
        <f>'[1]4a'!W71</f>
        <v>346</v>
      </c>
      <c r="J17" s="14">
        <f>'[1]4a'!X71</f>
        <v>226</v>
      </c>
      <c r="K17" s="14">
        <f>IF('[1]6'!J16&gt;=21,'Format II'!D17,0)</f>
        <v>0</v>
      </c>
      <c r="L17" s="14">
        <f>'[1]6'!G16</f>
        <v>0</v>
      </c>
      <c r="M17" s="14">
        <f>'[1]6'!H16</f>
        <v>0</v>
      </c>
      <c r="N17" s="14">
        <f>'[1]3a'!G37</f>
        <v>11</v>
      </c>
      <c r="O17" s="14">
        <f t="shared" si="0"/>
        <v>0</v>
      </c>
      <c r="P17" s="14">
        <f t="shared" si="1"/>
        <v>0</v>
      </c>
      <c r="Q17" s="14">
        <f>'[1]5a'!K45</f>
        <v>1022</v>
      </c>
      <c r="R17" s="14">
        <v>0</v>
      </c>
      <c r="S17" s="14">
        <f>'[1]5a'!K46</f>
        <v>15</v>
      </c>
      <c r="T17" s="14">
        <f>'[1]5a'!K47</f>
        <v>3</v>
      </c>
      <c r="U17" s="14">
        <f t="shared" si="2"/>
        <v>1040</v>
      </c>
      <c r="V17" s="1">
        <f t="shared" si="3"/>
        <v>84</v>
      </c>
      <c r="W17" s="1">
        <f t="shared" si="4"/>
        <v>0</v>
      </c>
      <c r="X17" s="1" t="str">
        <f t="shared" si="5"/>
        <v>f</v>
      </c>
      <c r="Y17" s="15">
        <f>'[1]3b'!O45</f>
        <v>0</v>
      </c>
      <c r="Z17" s="15">
        <f>'[1]3b'!P46</f>
        <v>0</v>
      </c>
      <c r="AA17" s="15">
        <f>'[1]3b'!Q47</f>
        <v>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 customHeight="1">
      <c r="A18" s="18"/>
      <c r="B18" s="236"/>
      <c r="C18" s="19" t="s">
        <v>40</v>
      </c>
      <c r="D18" s="20">
        <f aca="true" t="shared" si="6" ref="D18:U18">SUM(D7:D17)</f>
        <v>1190</v>
      </c>
      <c r="E18" s="19">
        <f t="shared" si="6"/>
        <v>1167</v>
      </c>
      <c r="F18" s="19">
        <f t="shared" si="6"/>
        <v>30637</v>
      </c>
      <c r="G18" s="19">
        <f t="shared" si="6"/>
        <v>5979</v>
      </c>
      <c r="H18" s="19">
        <f t="shared" si="6"/>
        <v>14046</v>
      </c>
      <c r="I18" s="19">
        <f t="shared" si="6"/>
        <v>9823</v>
      </c>
      <c r="J18" s="19">
        <f t="shared" si="6"/>
        <v>5790</v>
      </c>
      <c r="K18" s="19">
        <f t="shared" si="6"/>
        <v>0</v>
      </c>
      <c r="L18" s="19">
        <f t="shared" si="6"/>
        <v>0</v>
      </c>
      <c r="M18" s="19">
        <f t="shared" si="6"/>
        <v>0</v>
      </c>
      <c r="N18" s="19">
        <f t="shared" si="6"/>
        <v>358</v>
      </c>
      <c r="O18" s="19">
        <f t="shared" si="6"/>
        <v>2</v>
      </c>
      <c r="P18" s="19">
        <f t="shared" si="6"/>
        <v>0</v>
      </c>
      <c r="Q18" s="19">
        <f t="shared" si="6"/>
        <v>25527</v>
      </c>
      <c r="R18" s="19">
        <f t="shared" si="6"/>
        <v>0</v>
      </c>
      <c r="S18" s="19">
        <f t="shared" si="6"/>
        <v>216</v>
      </c>
      <c r="T18" s="19">
        <f t="shared" si="6"/>
        <v>24</v>
      </c>
      <c r="U18" s="19">
        <f t="shared" si="6"/>
        <v>25767</v>
      </c>
      <c r="V18" s="1">
        <f t="shared" si="3"/>
        <v>1190</v>
      </c>
      <c r="W18" s="1">
        <f t="shared" si="4"/>
        <v>0</v>
      </c>
      <c r="X18" s="1" t="str">
        <f t="shared" si="5"/>
        <v>f</v>
      </c>
      <c r="Y18" s="21"/>
      <c r="Z18" s="21"/>
      <c r="AA18" s="2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customHeight="1">
      <c r="A19" s="13">
        <v>2</v>
      </c>
      <c r="B19" s="235" t="s">
        <v>41</v>
      </c>
      <c r="C19" s="14" t="s">
        <v>42</v>
      </c>
      <c r="D19" s="14">
        <f>'[1]1'!H19</f>
        <v>226</v>
      </c>
      <c r="E19" s="14">
        <f>'[1]4a'!$T$77</f>
        <v>229</v>
      </c>
      <c r="F19" s="14">
        <f>'[1]2b'!T76</f>
        <v>5855</v>
      </c>
      <c r="G19" s="14">
        <f>'[1]2b'!U76</f>
        <v>1276</v>
      </c>
      <c r="H19" s="14">
        <f>'[1]4a'!V77</f>
        <v>2877</v>
      </c>
      <c r="I19" s="14">
        <f>'[1]4a'!W77</f>
        <v>1787</v>
      </c>
      <c r="J19" s="14">
        <f>'[1]4a'!X77</f>
        <v>1276</v>
      </c>
      <c r="K19" s="14">
        <f>IF('[1]6'!J18&gt;=21,'Format II'!D19,0)</f>
        <v>0</v>
      </c>
      <c r="L19" s="14">
        <f>'[1]6'!G18</f>
        <v>0</v>
      </c>
      <c r="M19" s="14">
        <f>'[1]6'!H18</f>
        <v>0</v>
      </c>
      <c r="N19" s="14">
        <f>'[1]3a'!G40</f>
        <v>105</v>
      </c>
      <c r="O19" s="14">
        <f>+Y19+Z19</f>
        <v>2</v>
      </c>
      <c r="P19" s="14">
        <f>AA19</f>
        <v>0</v>
      </c>
      <c r="Q19" s="14">
        <f>'[1]5a'!K49</f>
        <v>5250</v>
      </c>
      <c r="R19" s="14">
        <v>0</v>
      </c>
      <c r="S19" s="14">
        <f>'[1]5a'!K50</f>
        <v>14</v>
      </c>
      <c r="T19" s="14">
        <f>'[1]5a'!K51</f>
        <v>7</v>
      </c>
      <c r="U19" s="14">
        <f>SUM(Q19:T19)</f>
        <v>5271</v>
      </c>
      <c r="V19" s="1">
        <f t="shared" si="3"/>
        <v>226</v>
      </c>
      <c r="W19" s="1">
        <f t="shared" si="4"/>
        <v>0</v>
      </c>
      <c r="X19" s="1" t="str">
        <f t="shared" si="5"/>
        <v>f</v>
      </c>
      <c r="Y19" s="15">
        <f>'[1]3b'!O49</f>
        <v>2</v>
      </c>
      <c r="Z19" s="15">
        <f>'[1]3b'!P50</f>
        <v>0</v>
      </c>
      <c r="AA19" s="15">
        <f>'[1]3b'!Q51</f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25" customHeight="1">
      <c r="A20" s="16"/>
      <c r="B20" s="236"/>
      <c r="C20" s="14" t="s">
        <v>43</v>
      </c>
      <c r="D20" s="14">
        <f>'[1]1'!H20</f>
        <v>178</v>
      </c>
      <c r="E20" s="14">
        <f>'[1]4a'!$T$83</f>
        <v>178</v>
      </c>
      <c r="F20" s="14">
        <f>'[1]2b'!T82</f>
        <v>4735</v>
      </c>
      <c r="G20" s="14">
        <f>'[1]2b'!U82</f>
        <v>944</v>
      </c>
      <c r="H20" s="14">
        <f>'[1]4a'!V83</f>
        <v>2219</v>
      </c>
      <c r="I20" s="14">
        <f>'[1]4a'!W83</f>
        <v>1833</v>
      </c>
      <c r="J20" s="14">
        <f>'[1]4a'!X83</f>
        <v>944</v>
      </c>
      <c r="K20" s="14">
        <f>IF('[1]6'!J19&gt;=21,'Format II'!D20,0)</f>
        <v>0</v>
      </c>
      <c r="L20" s="14">
        <f>'[1]6'!G19</f>
        <v>0</v>
      </c>
      <c r="M20" s="14">
        <f>'[1]6'!H19</f>
        <v>0</v>
      </c>
      <c r="N20" s="14">
        <f>'[1]3a'!G43</f>
        <v>79</v>
      </c>
      <c r="O20" s="14">
        <f>+Y20+Z20</f>
        <v>0</v>
      </c>
      <c r="P20" s="14">
        <f>AA20</f>
        <v>0</v>
      </c>
      <c r="Q20" s="14">
        <f>'[1]5a'!K53</f>
        <v>4511</v>
      </c>
      <c r="R20" s="14">
        <v>0</v>
      </c>
      <c r="S20" s="14">
        <f>'[1]5a'!K54</f>
        <v>6</v>
      </c>
      <c r="T20" s="14">
        <f>'[1]5a'!K55</f>
        <v>8</v>
      </c>
      <c r="U20" s="14">
        <f>SUM(Q20:T20)</f>
        <v>4525</v>
      </c>
      <c r="V20" s="1">
        <f t="shared" si="3"/>
        <v>178</v>
      </c>
      <c r="W20" s="1">
        <f t="shared" si="4"/>
        <v>0</v>
      </c>
      <c r="X20" s="1" t="str">
        <f t="shared" si="5"/>
        <v>f</v>
      </c>
      <c r="Y20" s="15">
        <f>'[1]3b'!O53</f>
        <v>0</v>
      </c>
      <c r="Z20" s="15">
        <f>'[1]3b'!P54</f>
        <v>0</v>
      </c>
      <c r="AA20" s="15">
        <f>'[1]3b'!Q55</f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 customHeight="1">
      <c r="A21" s="16"/>
      <c r="B21" s="236"/>
      <c r="C21" s="14" t="s">
        <v>44</v>
      </c>
      <c r="D21" s="14">
        <f>'[1]1'!H21</f>
        <v>154</v>
      </c>
      <c r="E21" s="14">
        <f>'[1]4a'!$T$89</f>
        <v>154</v>
      </c>
      <c r="F21" s="14">
        <f>'[1]2b'!T88</f>
        <v>3950</v>
      </c>
      <c r="G21" s="14">
        <f>'[1]2b'!U88</f>
        <v>810</v>
      </c>
      <c r="H21" s="14">
        <f>'[1]4a'!V89</f>
        <v>1863</v>
      </c>
      <c r="I21" s="14">
        <f>'[1]4a'!W89</f>
        <v>1107</v>
      </c>
      <c r="J21" s="14">
        <f>'[1]4a'!X89</f>
        <v>810</v>
      </c>
      <c r="K21" s="14">
        <f>IF('[1]6'!J20&gt;=21,'Format II'!D21,0)</f>
        <v>0</v>
      </c>
      <c r="L21" s="14">
        <f>'[1]6'!G20</f>
        <v>0</v>
      </c>
      <c r="M21" s="14">
        <f>'[1]6'!H20</f>
        <v>0</v>
      </c>
      <c r="N21" s="14">
        <f>'[1]3a'!G46</f>
        <v>101</v>
      </c>
      <c r="O21" s="14">
        <f>+Y21+Z21</f>
        <v>0</v>
      </c>
      <c r="P21" s="14">
        <f>AA21</f>
        <v>0</v>
      </c>
      <c r="Q21" s="14">
        <f>'[1]5a'!K57</f>
        <v>3388</v>
      </c>
      <c r="R21" s="14">
        <v>0</v>
      </c>
      <c r="S21" s="14">
        <f>'[1]5a'!K58</f>
        <v>2</v>
      </c>
      <c r="T21" s="14">
        <f>'[1]5a'!K59</f>
        <v>1</v>
      </c>
      <c r="U21" s="14">
        <f>SUM(Q21:T21)</f>
        <v>3391</v>
      </c>
      <c r="V21" s="1">
        <f t="shared" si="3"/>
        <v>154</v>
      </c>
      <c r="W21" s="1">
        <f t="shared" si="4"/>
        <v>0</v>
      </c>
      <c r="X21" s="1" t="str">
        <f t="shared" si="5"/>
        <v>f</v>
      </c>
      <c r="Y21" s="15">
        <f>'[1]3b'!O57</f>
        <v>0</v>
      </c>
      <c r="Z21" s="15">
        <f>'[1]3b'!P58</f>
        <v>0</v>
      </c>
      <c r="AA21" s="15">
        <f>'[1]3b'!Q59</f>
        <v>0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.75">
      <c r="A22" s="18"/>
      <c r="B22" s="236"/>
      <c r="C22" s="19" t="s">
        <v>40</v>
      </c>
      <c r="D22" s="20">
        <f aca="true" t="shared" si="7" ref="D22:U22">SUM(D19:D21)</f>
        <v>558</v>
      </c>
      <c r="E22" s="19">
        <f t="shared" si="7"/>
        <v>561</v>
      </c>
      <c r="F22" s="19">
        <f t="shared" si="7"/>
        <v>14540</v>
      </c>
      <c r="G22" s="19">
        <f t="shared" si="7"/>
        <v>3030</v>
      </c>
      <c r="H22" s="19">
        <f t="shared" si="7"/>
        <v>6959</v>
      </c>
      <c r="I22" s="19">
        <f t="shared" si="7"/>
        <v>4727</v>
      </c>
      <c r="J22" s="19">
        <f t="shared" si="7"/>
        <v>3030</v>
      </c>
      <c r="K22" s="19">
        <f t="shared" si="7"/>
        <v>0</v>
      </c>
      <c r="L22" s="19">
        <f t="shared" si="7"/>
        <v>0</v>
      </c>
      <c r="M22" s="19">
        <f t="shared" si="7"/>
        <v>0</v>
      </c>
      <c r="N22" s="19">
        <f t="shared" si="7"/>
        <v>285</v>
      </c>
      <c r="O22" s="19">
        <f t="shared" si="7"/>
        <v>2</v>
      </c>
      <c r="P22" s="19">
        <f t="shared" si="7"/>
        <v>0</v>
      </c>
      <c r="Q22" s="19">
        <f t="shared" si="7"/>
        <v>13149</v>
      </c>
      <c r="R22" s="19">
        <f t="shared" si="7"/>
        <v>0</v>
      </c>
      <c r="S22" s="19">
        <f t="shared" si="7"/>
        <v>22</v>
      </c>
      <c r="T22" s="19">
        <f t="shared" si="7"/>
        <v>16</v>
      </c>
      <c r="U22" s="19">
        <f t="shared" si="7"/>
        <v>13187</v>
      </c>
      <c r="V22" s="1">
        <f t="shared" si="3"/>
        <v>558</v>
      </c>
      <c r="W22" s="1">
        <f t="shared" si="4"/>
        <v>0</v>
      </c>
      <c r="X22" s="1" t="str">
        <f t="shared" si="5"/>
        <v>f</v>
      </c>
      <c r="Y22" s="21"/>
      <c r="Z22" s="21"/>
      <c r="AA22" s="2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>
      <c r="A23" s="13">
        <v>3</v>
      </c>
      <c r="B23" s="235" t="s">
        <v>45</v>
      </c>
      <c r="C23" s="22" t="s">
        <v>46</v>
      </c>
      <c r="D23" s="14">
        <f>'[1]1'!H23</f>
        <v>105</v>
      </c>
      <c r="E23" s="14">
        <f>'[1]4a'!$T$95</f>
        <v>104</v>
      </c>
      <c r="F23" s="14">
        <f>'[1]2b'!T94</f>
        <v>2400</v>
      </c>
      <c r="G23" s="14">
        <f>'[1]2b'!U94</f>
        <v>484</v>
      </c>
      <c r="H23" s="14">
        <f>'[1]4a'!V95</f>
        <v>1313</v>
      </c>
      <c r="I23" s="14">
        <f>'[1]4a'!W95</f>
        <v>821</v>
      </c>
      <c r="J23" s="14">
        <f>'[1]4a'!X95</f>
        <v>484</v>
      </c>
      <c r="K23" s="14">
        <f>IF('[1]6'!J22&gt;=21,'Format II'!D23,0)</f>
        <v>0</v>
      </c>
      <c r="L23" s="14">
        <f>'[1]6'!G22</f>
        <v>0</v>
      </c>
      <c r="M23" s="14">
        <f>'[1]6'!H22</f>
        <v>0</v>
      </c>
      <c r="N23" s="14">
        <f>'[1]3a'!G49</f>
        <v>25</v>
      </c>
      <c r="O23" s="14">
        <f aca="true" t="shared" si="8" ref="O23:O31">+Y23+Z23</f>
        <v>0</v>
      </c>
      <c r="P23" s="14">
        <f aca="true" t="shared" si="9" ref="P23:P31">AA23</f>
        <v>0</v>
      </c>
      <c r="Q23" s="14">
        <f>'[1]5a'!K61</f>
        <v>2275</v>
      </c>
      <c r="R23" s="14">
        <v>0</v>
      </c>
      <c r="S23" s="14">
        <f>'[1]5a'!K62</f>
        <v>8</v>
      </c>
      <c r="T23" s="14">
        <f>'[1]5a'!K63</f>
        <v>0</v>
      </c>
      <c r="U23" s="14">
        <f aca="true" t="shared" si="10" ref="U23:U31">SUM(Q23:T23)</f>
        <v>2283</v>
      </c>
      <c r="V23" s="1">
        <f t="shared" si="3"/>
        <v>105</v>
      </c>
      <c r="W23" s="1">
        <f t="shared" si="4"/>
        <v>0</v>
      </c>
      <c r="X23" s="1" t="str">
        <f t="shared" si="5"/>
        <v>f</v>
      </c>
      <c r="Y23" s="15">
        <f>'[1]3b'!O61</f>
        <v>0</v>
      </c>
      <c r="Z23" s="15">
        <f>'[1]3b'!P62</f>
        <v>0</v>
      </c>
      <c r="AA23" s="15">
        <f>'[1]3b'!Q63</f>
        <v>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8.75">
      <c r="A24" s="16"/>
      <c r="B24" s="236"/>
      <c r="C24" s="22" t="s">
        <v>47</v>
      </c>
      <c r="D24" s="14">
        <f>'[1]1'!H24</f>
        <v>65</v>
      </c>
      <c r="E24" s="14">
        <f>'[1]4a'!$T$101</f>
        <v>65</v>
      </c>
      <c r="F24" s="14">
        <f>'[1]2b'!T100</f>
        <v>2126</v>
      </c>
      <c r="G24" s="14">
        <f>'[1]2b'!U100</f>
        <v>454</v>
      </c>
      <c r="H24" s="14">
        <f>'[1]4a'!V101</f>
        <v>1039</v>
      </c>
      <c r="I24" s="14">
        <f>'[1]4a'!W101</f>
        <v>774</v>
      </c>
      <c r="J24" s="14">
        <f>'[1]4a'!X101</f>
        <v>454</v>
      </c>
      <c r="K24" s="14">
        <f>IF('[1]6'!J23&gt;=21,'Format II'!D24,0)</f>
        <v>0</v>
      </c>
      <c r="L24" s="14">
        <f>'[1]6'!G23</f>
        <v>0</v>
      </c>
      <c r="M24" s="14">
        <f>'[1]6'!H23</f>
        <v>0</v>
      </c>
      <c r="N24" s="14">
        <f>'[1]3a'!G52</f>
        <v>36</v>
      </c>
      <c r="O24" s="14">
        <f t="shared" si="8"/>
        <v>0</v>
      </c>
      <c r="P24" s="14">
        <f t="shared" si="9"/>
        <v>0</v>
      </c>
      <c r="Q24" s="14">
        <f>'[1]5a'!K65</f>
        <v>2055</v>
      </c>
      <c r="R24" s="14">
        <v>0</v>
      </c>
      <c r="S24" s="14">
        <f>'[1]5a'!K66</f>
        <v>0</v>
      </c>
      <c r="T24" s="14">
        <f>'[1]5a'!K67</f>
        <v>1</v>
      </c>
      <c r="U24" s="14">
        <f t="shared" si="10"/>
        <v>2056</v>
      </c>
      <c r="V24" s="1">
        <f t="shared" si="3"/>
        <v>65</v>
      </c>
      <c r="W24" s="1">
        <f t="shared" si="4"/>
        <v>0</v>
      </c>
      <c r="X24" s="1" t="str">
        <f t="shared" si="5"/>
        <v>f</v>
      </c>
      <c r="Y24" s="15">
        <f>'[1]3b'!O65</f>
        <v>0</v>
      </c>
      <c r="Z24" s="15">
        <f>'[1]3b'!P66</f>
        <v>0</v>
      </c>
      <c r="AA24" s="15">
        <f>'[1]3b'!Q67</f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8.75">
      <c r="A25" s="16"/>
      <c r="B25" s="236"/>
      <c r="C25" s="22" t="s">
        <v>48</v>
      </c>
      <c r="D25" s="14">
        <f>'[1]1'!H25</f>
        <v>78</v>
      </c>
      <c r="E25" s="14">
        <f>'[1]4a'!$T$107</f>
        <v>77</v>
      </c>
      <c r="F25" s="14">
        <f>'[1]2b'!T106</f>
        <v>2106</v>
      </c>
      <c r="G25" s="14">
        <f>'[1]2b'!U106</f>
        <v>490</v>
      </c>
      <c r="H25" s="14">
        <f>'[1]4a'!V107</f>
        <v>1084</v>
      </c>
      <c r="I25" s="14">
        <f>'[1]4a'!W107</f>
        <v>763</v>
      </c>
      <c r="J25" s="14">
        <f>'[1]4a'!X107</f>
        <v>490</v>
      </c>
      <c r="K25" s="14">
        <f>IF('[1]6'!J24&gt;=21,'Format II'!D25,0)</f>
        <v>0</v>
      </c>
      <c r="L25" s="14">
        <f>'[1]6'!G24</f>
        <v>0</v>
      </c>
      <c r="M25" s="14">
        <f>'[1]6'!H24</f>
        <v>0</v>
      </c>
      <c r="N25" s="14">
        <f>'[1]3a'!G55</f>
        <v>33</v>
      </c>
      <c r="O25" s="14">
        <f t="shared" si="8"/>
        <v>0</v>
      </c>
      <c r="P25" s="14">
        <f t="shared" si="9"/>
        <v>0</v>
      </c>
      <c r="Q25" s="14">
        <f>'[1]5a'!K69</f>
        <v>2088</v>
      </c>
      <c r="R25" s="14">
        <v>0</v>
      </c>
      <c r="S25" s="14">
        <f>'[1]5a'!K70</f>
        <v>4</v>
      </c>
      <c r="T25" s="14">
        <f>'[1]5a'!K71</f>
        <v>0</v>
      </c>
      <c r="U25" s="14">
        <f t="shared" si="10"/>
        <v>2092</v>
      </c>
      <c r="V25" s="1">
        <f t="shared" si="3"/>
        <v>78</v>
      </c>
      <c r="W25" s="1">
        <f t="shared" si="4"/>
        <v>0</v>
      </c>
      <c r="X25" s="1" t="str">
        <f t="shared" si="5"/>
        <v>f</v>
      </c>
      <c r="Y25" s="15">
        <f>'[1]3b'!O69</f>
        <v>0</v>
      </c>
      <c r="Z25" s="15">
        <f>'[1]3b'!P70</f>
        <v>0</v>
      </c>
      <c r="AA25" s="15">
        <f>'[1]3b'!Q71</f>
        <v>0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8.75">
      <c r="A26" s="16"/>
      <c r="B26" s="236"/>
      <c r="C26" s="22" t="s">
        <v>49</v>
      </c>
      <c r="D26" s="14">
        <f>'[1]1'!H26</f>
        <v>105</v>
      </c>
      <c r="E26" s="14">
        <f>'[1]4a'!$T$113</f>
        <v>105</v>
      </c>
      <c r="F26" s="14">
        <f>'[1]2b'!T112</f>
        <v>3428</v>
      </c>
      <c r="G26" s="14">
        <f>'[1]2b'!U112</f>
        <v>654</v>
      </c>
      <c r="H26" s="14">
        <f>'[1]4a'!V113</f>
        <v>1709</v>
      </c>
      <c r="I26" s="14">
        <f>'[1]4a'!W113</f>
        <v>1031</v>
      </c>
      <c r="J26" s="14">
        <f>'[1]4a'!X113</f>
        <v>654</v>
      </c>
      <c r="K26" s="14">
        <f>IF('[1]6'!J25&gt;=21,'Format II'!D26,0)</f>
        <v>0</v>
      </c>
      <c r="L26" s="14">
        <f>'[1]6'!G25</f>
        <v>0</v>
      </c>
      <c r="M26" s="14">
        <f>'[1]6'!H25</f>
        <v>0</v>
      </c>
      <c r="N26" s="14">
        <f>'[1]3a'!G58</f>
        <v>34</v>
      </c>
      <c r="O26" s="14">
        <f t="shared" si="8"/>
        <v>0</v>
      </c>
      <c r="P26" s="14">
        <f t="shared" si="9"/>
        <v>0</v>
      </c>
      <c r="Q26" s="14">
        <f>'[1]5a'!K73</f>
        <v>2731</v>
      </c>
      <c r="R26" s="14">
        <v>0</v>
      </c>
      <c r="S26" s="14">
        <f>'[1]5a'!K74</f>
        <v>18</v>
      </c>
      <c r="T26" s="14">
        <f>'[1]5a'!K75</f>
        <v>6</v>
      </c>
      <c r="U26" s="14">
        <f t="shared" si="10"/>
        <v>2755</v>
      </c>
      <c r="V26" s="1">
        <f t="shared" si="3"/>
        <v>105</v>
      </c>
      <c r="W26" s="1">
        <f t="shared" si="4"/>
        <v>0</v>
      </c>
      <c r="X26" s="1" t="str">
        <f t="shared" si="5"/>
        <v>f</v>
      </c>
      <c r="Y26" s="15">
        <f>'[1]3b'!O73</f>
        <v>0</v>
      </c>
      <c r="Z26" s="15">
        <f>'[1]3b'!P74</f>
        <v>0</v>
      </c>
      <c r="AA26" s="15">
        <f>'[1]3b'!Q75</f>
        <v>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8.75">
      <c r="A27" s="16"/>
      <c r="B27" s="236"/>
      <c r="C27" s="22" t="s">
        <v>50</v>
      </c>
      <c r="D27" s="14">
        <f>'[1]1'!H27</f>
        <v>66</v>
      </c>
      <c r="E27" s="14">
        <f>'[1]4a'!$T$119</f>
        <v>66</v>
      </c>
      <c r="F27" s="14">
        <f>'[1]2b'!T118</f>
        <v>1971</v>
      </c>
      <c r="G27" s="14">
        <f>'[1]2b'!U118</f>
        <v>427</v>
      </c>
      <c r="H27" s="14">
        <f>'[1]4a'!V119</f>
        <v>1034</v>
      </c>
      <c r="I27" s="14">
        <f>'[1]4a'!W119</f>
        <v>715</v>
      </c>
      <c r="J27" s="14">
        <f>'[1]4a'!X119</f>
        <v>427</v>
      </c>
      <c r="K27" s="14">
        <f>IF('[1]6'!J26&gt;=21,'Format II'!D27,0)</f>
        <v>0</v>
      </c>
      <c r="L27" s="14">
        <f>'[1]6'!G26</f>
        <v>0</v>
      </c>
      <c r="M27" s="14">
        <f>'[1]6'!H26</f>
        <v>0</v>
      </c>
      <c r="N27" s="14">
        <f>'[1]3a'!G61</f>
        <v>42</v>
      </c>
      <c r="O27" s="14">
        <f t="shared" si="8"/>
        <v>1</v>
      </c>
      <c r="P27" s="14">
        <f t="shared" si="9"/>
        <v>0</v>
      </c>
      <c r="Q27" s="14">
        <f>'[1]5a'!K77</f>
        <v>1964</v>
      </c>
      <c r="R27" s="14">
        <v>0</v>
      </c>
      <c r="S27" s="14">
        <f>'[1]5a'!K78</f>
        <v>7</v>
      </c>
      <c r="T27" s="14">
        <f>'[1]5a'!K79</f>
        <v>0</v>
      </c>
      <c r="U27" s="14">
        <f t="shared" si="10"/>
        <v>1971</v>
      </c>
      <c r="V27" s="1">
        <f t="shared" si="3"/>
        <v>66</v>
      </c>
      <c r="W27" s="1">
        <f t="shared" si="4"/>
        <v>0</v>
      </c>
      <c r="X27" s="1" t="str">
        <f t="shared" si="5"/>
        <v>f</v>
      </c>
      <c r="Y27" s="15">
        <f>'[1]3b'!O77</f>
        <v>1</v>
      </c>
      <c r="Z27" s="15">
        <f>'[1]3b'!P78</f>
        <v>0</v>
      </c>
      <c r="AA27" s="15">
        <f>'[1]3b'!Q79</f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8.75">
      <c r="A28" s="16"/>
      <c r="B28" s="236"/>
      <c r="C28" s="22" t="s">
        <v>51</v>
      </c>
      <c r="D28" s="14">
        <f>'[1]1'!H28</f>
        <v>86</v>
      </c>
      <c r="E28" s="14">
        <f>'[1]4a'!$T$125</f>
        <v>84</v>
      </c>
      <c r="F28" s="14">
        <f>'[1]2b'!T124</f>
        <v>2045</v>
      </c>
      <c r="G28" s="14">
        <f>'[1]2b'!U124</f>
        <v>438</v>
      </c>
      <c r="H28" s="14">
        <f>'[1]4a'!V125</f>
        <v>1121</v>
      </c>
      <c r="I28" s="14">
        <f>'[1]4a'!W125</f>
        <v>686</v>
      </c>
      <c r="J28" s="14">
        <f>'[1]4a'!X125</f>
        <v>438</v>
      </c>
      <c r="K28" s="14">
        <f>IF('[1]6'!J27&gt;=21,'Format II'!D28,0)</f>
        <v>0</v>
      </c>
      <c r="L28" s="14">
        <f>'[1]6'!G27</f>
        <v>0</v>
      </c>
      <c r="M28" s="14">
        <f>'[1]6'!H27</f>
        <v>0</v>
      </c>
      <c r="N28" s="14">
        <f>'[1]3a'!G64</f>
        <v>31</v>
      </c>
      <c r="O28" s="14">
        <f t="shared" si="8"/>
        <v>2</v>
      </c>
      <c r="P28" s="14">
        <f t="shared" si="9"/>
        <v>0</v>
      </c>
      <c r="Q28" s="14">
        <f>'[1]5a'!K81</f>
        <v>1919</v>
      </c>
      <c r="R28" s="14">
        <v>0</v>
      </c>
      <c r="S28" s="14">
        <f>'[1]5a'!K82</f>
        <v>29</v>
      </c>
      <c r="T28" s="14">
        <f>'[1]5a'!K83</f>
        <v>1</v>
      </c>
      <c r="U28" s="14">
        <f t="shared" si="10"/>
        <v>1949</v>
      </c>
      <c r="V28" s="1">
        <f t="shared" si="3"/>
        <v>86</v>
      </c>
      <c r="W28" s="1">
        <f t="shared" si="4"/>
        <v>0</v>
      </c>
      <c r="X28" s="1" t="str">
        <f t="shared" si="5"/>
        <v>f</v>
      </c>
      <c r="Y28" s="15">
        <f>'[1]3b'!O81</f>
        <v>1</v>
      </c>
      <c r="Z28" s="15">
        <f>'[1]3b'!P82</f>
        <v>1</v>
      </c>
      <c r="AA28" s="15">
        <f>'[1]3b'!Q83</f>
        <v>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>
      <c r="A29" s="16"/>
      <c r="B29" s="236"/>
      <c r="C29" s="22" t="s">
        <v>52</v>
      </c>
      <c r="D29" s="14">
        <f>'[1]1'!H29</f>
        <v>57</v>
      </c>
      <c r="E29" s="14">
        <f>'[1]4a'!$T$131</f>
        <v>57</v>
      </c>
      <c r="F29" s="14">
        <f>'[1]2b'!T130</f>
        <v>2466</v>
      </c>
      <c r="G29" s="14">
        <f>'[1]2b'!U130</f>
        <v>508</v>
      </c>
      <c r="H29" s="14">
        <f>'[1]4a'!V131</f>
        <v>1243</v>
      </c>
      <c r="I29" s="14">
        <f>'[1]4a'!W131</f>
        <v>935</v>
      </c>
      <c r="J29" s="14">
        <f>'[1]4a'!X131</f>
        <v>508</v>
      </c>
      <c r="K29" s="14">
        <f>IF('[1]6'!J28&gt;=21,'Format II'!D29,0)</f>
        <v>0</v>
      </c>
      <c r="L29" s="14">
        <f>'[1]6'!G28</f>
        <v>0</v>
      </c>
      <c r="M29" s="14">
        <f>'[1]6'!H28</f>
        <v>0</v>
      </c>
      <c r="N29" s="14">
        <f>'[1]3a'!G67</f>
        <v>26</v>
      </c>
      <c r="O29" s="14">
        <f t="shared" si="8"/>
        <v>0</v>
      </c>
      <c r="P29" s="14">
        <f t="shared" si="9"/>
        <v>0</v>
      </c>
      <c r="Q29" s="14">
        <f>'[1]5a'!K85</f>
        <v>2250</v>
      </c>
      <c r="R29" s="14">
        <v>0</v>
      </c>
      <c r="S29" s="14">
        <f>'[1]5a'!K86</f>
        <v>11</v>
      </c>
      <c r="T29" s="14">
        <f>'[1]5a'!K87</f>
        <v>0</v>
      </c>
      <c r="U29" s="14">
        <f t="shared" si="10"/>
        <v>2261</v>
      </c>
      <c r="V29" s="1">
        <f t="shared" si="3"/>
        <v>57</v>
      </c>
      <c r="W29" s="1">
        <f t="shared" si="4"/>
        <v>0</v>
      </c>
      <c r="X29" s="1" t="str">
        <f t="shared" si="5"/>
        <v>f</v>
      </c>
      <c r="Y29" s="15">
        <f>'[1]3b'!O85</f>
        <v>0</v>
      </c>
      <c r="Z29" s="15">
        <f>'[1]3b'!P86</f>
        <v>0</v>
      </c>
      <c r="AA29" s="15">
        <f>'[1]3b'!$Q$87</f>
        <v>0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.75">
      <c r="A30" s="16"/>
      <c r="B30" s="236"/>
      <c r="C30" s="22" t="s">
        <v>53</v>
      </c>
      <c r="D30" s="14">
        <f>'[1]1'!H30</f>
        <v>113</v>
      </c>
      <c r="E30" s="14">
        <f>'[1]4a'!$T$137</f>
        <v>112</v>
      </c>
      <c r="F30" s="14">
        <f>'[1]2b'!T136</f>
        <v>4283</v>
      </c>
      <c r="G30" s="14">
        <f>'[1]2b'!U136</f>
        <v>1042</v>
      </c>
      <c r="H30" s="14">
        <f>'[1]4a'!V137</f>
        <v>2216</v>
      </c>
      <c r="I30" s="14">
        <f>'[1]4a'!W137</f>
        <v>1468</v>
      </c>
      <c r="J30" s="14">
        <f>'[1]4a'!X137</f>
        <v>1042</v>
      </c>
      <c r="K30" s="14">
        <f>IF('[1]6'!J29&gt;=21,'Format II'!D30,0)</f>
        <v>0</v>
      </c>
      <c r="L30" s="14">
        <f>'[1]6'!G29</f>
        <v>0</v>
      </c>
      <c r="M30" s="14">
        <f>'[1]6'!H29</f>
        <v>0</v>
      </c>
      <c r="N30" s="14">
        <f>'[1]3a'!G70</f>
        <v>50</v>
      </c>
      <c r="O30" s="14">
        <f t="shared" si="8"/>
        <v>0</v>
      </c>
      <c r="P30" s="14">
        <f t="shared" si="9"/>
        <v>0</v>
      </c>
      <c r="Q30" s="14">
        <f>'[1]5a'!K89</f>
        <v>4160</v>
      </c>
      <c r="R30" s="14">
        <v>0</v>
      </c>
      <c r="S30" s="14">
        <f>'[1]5a'!K90</f>
        <v>9</v>
      </c>
      <c r="T30" s="14">
        <f>'[1]5a'!K91</f>
        <v>2</v>
      </c>
      <c r="U30" s="14">
        <f t="shared" si="10"/>
        <v>4171</v>
      </c>
      <c r="V30" s="1">
        <f t="shared" si="3"/>
        <v>113</v>
      </c>
      <c r="W30" s="1">
        <f t="shared" si="4"/>
        <v>0</v>
      </c>
      <c r="X30" s="1" t="str">
        <f t="shared" si="5"/>
        <v>f</v>
      </c>
      <c r="Y30" s="15">
        <f>'[1]3b'!O89</f>
        <v>0</v>
      </c>
      <c r="Z30" s="15">
        <f>'[1]3b'!P90</f>
        <v>0</v>
      </c>
      <c r="AA30" s="15">
        <f>'[1]3b'!Q91</f>
        <v>0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>
      <c r="A31" s="16"/>
      <c r="B31" s="236"/>
      <c r="C31" s="22" t="s">
        <v>54</v>
      </c>
      <c r="D31" s="14">
        <f>'[1]1'!H31</f>
        <v>49</v>
      </c>
      <c r="E31" s="14">
        <f>'[1]4a'!$T$143</f>
        <v>49</v>
      </c>
      <c r="F31" s="14">
        <f>'[1]2b'!T142</f>
        <v>1726</v>
      </c>
      <c r="G31" s="14">
        <f>'[1]2b'!U142</f>
        <v>387</v>
      </c>
      <c r="H31" s="14">
        <f>'[1]4a'!V143</f>
        <v>902</v>
      </c>
      <c r="I31" s="14">
        <f>'[1]4a'!W143</f>
        <v>626</v>
      </c>
      <c r="J31" s="14">
        <f>'[1]4a'!X143</f>
        <v>387</v>
      </c>
      <c r="K31" s="14">
        <f>IF('[1]6'!J30&gt;=21,'Format II'!D31,0)</f>
        <v>0</v>
      </c>
      <c r="L31" s="14">
        <f>'[1]6'!G30</f>
        <v>0</v>
      </c>
      <c r="M31" s="14">
        <f>'[1]6'!H30</f>
        <v>0</v>
      </c>
      <c r="N31" s="14">
        <f>'[1]3a'!G73</f>
        <v>25</v>
      </c>
      <c r="O31" s="14">
        <f t="shared" si="8"/>
        <v>0</v>
      </c>
      <c r="P31" s="14">
        <f t="shared" si="9"/>
        <v>0</v>
      </c>
      <c r="Q31" s="14">
        <f>'[1]5a'!K93</f>
        <v>1690</v>
      </c>
      <c r="R31" s="14">
        <v>0</v>
      </c>
      <c r="S31" s="14">
        <f>'[1]5a'!K94</f>
        <v>6</v>
      </c>
      <c r="T31" s="14">
        <f>'[1]5a'!K95</f>
        <v>0</v>
      </c>
      <c r="U31" s="14">
        <f t="shared" si="10"/>
        <v>1696</v>
      </c>
      <c r="V31" s="1">
        <f t="shared" si="3"/>
        <v>49</v>
      </c>
      <c r="W31" s="1">
        <f t="shared" si="4"/>
        <v>0</v>
      </c>
      <c r="X31" s="1" t="str">
        <f t="shared" si="5"/>
        <v>f</v>
      </c>
      <c r="Y31" s="15">
        <f>'[1]3b'!O93</f>
        <v>0</v>
      </c>
      <c r="Z31" s="15">
        <f>'[1]3b'!P94</f>
        <v>0</v>
      </c>
      <c r="AA31" s="15">
        <f>'[1]3b'!Q95</f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customHeight="1">
      <c r="A32" s="18"/>
      <c r="B32" s="232"/>
      <c r="C32" s="19" t="s">
        <v>40</v>
      </c>
      <c r="D32" s="19">
        <f aca="true" t="shared" si="11" ref="D32:U32">SUM(D23:D31)</f>
        <v>724</v>
      </c>
      <c r="E32" s="19">
        <f t="shared" si="11"/>
        <v>719</v>
      </c>
      <c r="F32" s="19">
        <f t="shared" si="11"/>
        <v>22551</v>
      </c>
      <c r="G32" s="19">
        <f t="shared" si="11"/>
        <v>4884</v>
      </c>
      <c r="H32" s="19">
        <f t="shared" si="11"/>
        <v>11661</v>
      </c>
      <c r="I32" s="19">
        <f t="shared" si="11"/>
        <v>7819</v>
      </c>
      <c r="J32" s="19">
        <f t="shared" si="11"/>
        <v>4884</v>
      </c>
      <c r="K32" s="19">
        <f t="shared" si="11"/>
        <v>0</v>
      </c>
      <c r="L32" s="19">
        <f t="shared" si="11"/>
        <v>0</v>
      </c>
      <c r="M32" s="19">
        <f t="shared" si="11"/>
        <v>0</v>
      </c>
      <c r="N32" s="19">
        <f t="shared" si="11"/>
        <v>302</v>
      </c>
      <c r="O32" s="19">
        <f t="shared" si="11"/>
        <v>3</v>
      </c>
      <c r="P32" s="19">
        <f t="shared" si="11"/>
        <v>0</v>
      </c>
      <c r="Q32" s="19">
        <f t="shared" si="11"/>
        <v>21132</v>
      </c>
      <c r="R32" s="19">
        <f t="shared" si="11"/>
        <v>0</v>
      </c>
      <c r="S32" s="19">
        <f t="shared" si="11"/>
        <v>92</v>
      </c>
      <c r="T32" s="19">
        <f t="shared" si="11"/>
        <v>10</v>
      </c>
      <c r="U32" s="19">
        <f t="shared" si="11"/>
        <v>21234</v>
      </c>
      <c r="V32" s="1">
        <f t="shared" si="3"/>
        <v>724</v>
      </c>
      <c r="W32" s="1">
        <f t="shared" si="4"/>
        <v>0</v>
      </c>
      <c r="X32" s="1" t="str">
        <f t="shared" si="5"/>
        <v>f</v>
      </c>
      <c r="Y32" s="15"/>
      <c r="Z32" s="15"/>
      <c r="AA32" s="15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>
      <c r="A33" s="23">
        <v>4</v>
      </c>
      <c r="B33" s="235" t="s">
        <v>55</v>
      </c>
      <c r="C33" s="24" t="s">
        <v>55</v>
      </c>
      <c r="D33" s="14">
        <f>'[1]1'!H33</f>
        <v>182</v>
      </c>
      <c r="E33" s="14">
        <f>'[1]4a'!$T$149</f>
        <v>182</v>
      </c>
      <c r="F33" s="24">
        <f>'[1]2b'!T148</f>
        <v>9960</v>
      </c>
      <c r="G33" s="24">
        <f>'[1]2b'!U148</f>
        <v>1917</v>
      </c>
      <c r="H33" s="24">
        <f>'[1]4a'!V149</f>
        <v>4500</v>
      </c>
      <c r="I33" s="24">
        <f>'[1]4a'!W149</f>
        <v>2614</v>
      </c>
      <c r="J33" s="24">
        <f>'[1]4a'!X149</f>
        <v>1917</v>
      </c>
      <c r="K33" s="14">
        <f>IF('[1]6'!J32&gt;=21,'Format II'!D33,0)</f>
        <v>0</v>
      </c>
      <c r="L33" s="14">
        <f>'[1]6'!G32</f>
        <v>0</v>
      </c>
      <c r="M33" s="14">
        <f>'[1]6'!H32</f>
        <v>0</v>
      </c>
      <c r="N33" s="14">
        <f>'[1]3a'!G76</f>
        <v>110</v>
      </c>
      <c r="O33" s="14">
        <f>+Y33+Z33</f>
        <v>3</v>
      </c>
      <c r="P33" s="14">
        <f>AA33</f>
        <v>0</v>
      </c>
      <c r="Q33" s="14">
        <f>'[1]5a'!K97</f>
        <v>7960</v>
      </c>
      <c r="R33" s="24">
        <v>0</v>
      </c>
      <c r="S33" s="14">
        <f>'[1]5a'!K98</f>
        <v>68</v>
      </c>
      <c r="T33" s="14">
        <f>'[1]5a'!K99</f>
        <v>12</v>
      </c>
      <c r="U33" s="24">
        <f>SUM(Q33:T33)</f>
        <v>8040</v>
      </c>
      <c r="V33" s="1">
        <f t="shared" si="3"/>
        <v>182</v>
      </c>
      <c r="W33" s="1">
        <f t="shared" si="4"/>
        <v>0</v>
      </c>
      <c r="X33" s="1" t="str">
        <f t="shared" si="5"/>
        <v>f</v>
      </c>
      <c r="Y33" s="15">
        <f>'[1]3b'!O97</f>
        <v>3</v>
      </c>
      <c r="Z33" s="15">
        <f>'[1]3b'!P98</f>
        <v>0</v>
      </c>
      <c r="AA33" s="15">
        <f>'[1]3b'!Q99</f>
        <v>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8.75">
      <c r="A34" s="23"/>
      <c r="B34" s="236"/>
      <c r="C34" s="14" t="s">
        <v>56</v>
      </c>
      <c r="D34" s="14">
        <f>'[1]1'!H34</f>
        <v>85</v>
      </c>
      <c r="E34" s="14">
        <f>'[1]4a'!$T$155</f>
        <v>85</v>
      </c>
      <c r="F34" s="24">
        <f>'[1]2b'!T154</f>
        <v>4241</v>
      </c>
      <c r="G34" s="24">
        <f>'[1]2b'!U154</f>
        <v>728</v>
      </c>
      <c r="H34" s="14">
        <f>'[1]4a'!V155</f>
        <v>1943</v>
      </c>
      <c r="I34" s="14">
        <f>'[1]4a'!W155</f>
        <v>1502</v>
      </c>
      <c r="J34" s="14">
        <f>'[1]4a'!X155</f>
        <v>728</v>
      </c>
      <c r="K34" s="14">
        <f>IF('[1]6'!J33&gt;=21,'Format II'!D34,0)</f>
        <v>0</v>
      </c>
      <c r="L34" s="14">
        <f>'[1]6'!G33</f>
        <v>0</v>
      </c>
      <c r="M34" s="14">
        <f>'[1]6'!H33</f>
        <v>0</v>
      </c>
      <c r="N34" s="14">
        <f>'[1]3a'!G79</f>
        <v>66</v>
      </c>
      <c r="O34" s="14">
        <f>+Y34+Z34</f>
        <v>0</v>
      </c>
      <c r="P34" s="14">
        <f>AA34</f>
        <v>0</v>
      </c>
      <c r="Q34" s="14">
        <f>'[1]5a'!K101</f>
        <v>3794</v>
      </c>
      <c r="R34" s="14">
        <v>0</v>
      </c>
      <c r="S34" s="14">
        <f>'[1]5a'!K102</f>
        <v>7</v>
      </c>
      <c r="T34" s="14">
        <f>'[1]5a'!K103</f>
        <v>1</v>
      </c>
      <c r="U34" s="14">
        <f>SUM(Q34:T34)</f>
        <v>3802</v>
      </c>
      <c r="V34" s="1">
        <f t="shared" si="3"/>
        <v>85</v>
      </c>
      <c r="W34" s="1">
        <f t="shared" si="4"/>
        <v>0</v>
      </c>
      <c r="X34" s="1" t="str">
        <f t="shared" si="5"/>
        <v>f</v>
      </c>
      <c r="Y34" s="15">
        <f>'[1]3b'!O101</f>
        <v>0</v>
      </c>
      <c r="Z34" s="15">
        <f>'[1]3b'!P102</f>
        <v>0</v>
      </c>
      <c r="AA34" s="15">
        <f>'[1]3b'!Q103</f>
        <v>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8.75">
      <c r="A35" s="23"/>
      <c r="B35" s="236"/>
      <c r="C35" s="14" t="s">
        <v>57</v>
      </c>
      <c r="D35" s="14">
        <f>'[1]1'!H35</f>
        <v>46</v>
      </c>
      <c r="E35" s="14">
        <f>'[1]4a'!$T$161</f>
        <v>46</v>
      </c>
      <c r="F35" s="24">
        <f>'[1]2b'!T160</f>
        <v>1368</v>
      </c>
      <c r="G35" s="24">
        <f>'[1]2b'!U160</f>
        <v>272</v>
      </c>
      <c r="H35" s="14">
        <f>'[1]4a'!V161</f>
        <v>695</v>
      </c>
      <c r="I35" s="14">
        <f>'[1]4a'!W161</f>
        <v>489</v>
      </c>
      <c r="J35" s="14">
        <f>'[1]4a'!X161</f>
        <v>272</v>
      </c>
      <c r="K35" s="14">
        <f>IF('[1]6'!J34&gt;=21,'Format II'!D35,0)</f>
        <v>0</v>
      </c>
      <c r="L35" s="14">
        <f>'[1]6'!G34</f>
        <v>0</v>
      </c>
      <c r="M35" s="14">
        <f>'[1]6'!H34</f>
        <v>0</v>
      </c>
      <c r="N35" s="14">
        <f>'[1]3a'!G82</f>
        <v>39</v>
      </c>
      <c r="O35" s="14">
        <f>+Y35+Z35</f>
        <v>0</v>
      </c>
      <c r="P35" s="14">
        <f>AA35</f>
        <v>0</v>
      </c>
      <c r="Q35" s="14">
        <f>'[1]5a'!K105</f>
        <v>1300</v>
      </c>
      <c r="R35" s="14">
        <v>0</v>
      </c>
      <c r="S35" s="14">
        <f>'[1]5a'!K106</f>
        <v>4</v>
      </c>
      <c r="T35" s="14">
        <f>'[1]5a'!K107</f>
        <v>1</v>
      </c>
      <c r="U35" s="14">
        <f>SUM(Q35:T35)</f>
        <v>1305</v>
      </c>
      <c r="V35" s="1">
        <f t="shared" si="3"/>
        <v>46</v>
      </c>
      <c r="W35" s="1">
        <f t="shared" si="4"/>
        <v>0</v>
      </c>
      <c r="X35" s="1" t="str">
        <f t="shared" si="5"/>
        <v>f</v>
      </c>
      <c r="Y35" s="15">
        <f>'[1]3b'!O105</f>
        <v>0</v>
      </c>
      <c r="Z35" s="15">
        <f>'[1]3b'!P106</f>
        <v>0</v>
      </c>
      <c r="AA35" s="15">
        <f>'[1]3b'!Q107</f>
        <v>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8.75">
      <c r="A36" s="23"/>
      <c r="B36" s="236"/>
      <c r="C36" s="14" t="s">
        <v>58</v>
      </c>
      <c r="D36" s="14">
        <f>'[1]1'!H36</f>
        <v>84</v>
      </c>
      <c r="E36" s="14">
        <f>'[1]4a'!$T$167</f>
        <v>84</v>
      </c>
      <c r="F36" s="24">
        <f>'[1]2b'!T166</f>
        <v>3118</v>
      </c>
      <c r="G36" s="24">
        <f>'[1]2b'!U166</f>
        <v>583</v>
      </c>
      <c r="H36" s="14">
        <f>'[1]4a'!V167</f>
        <v>1458</v>
      </c>
      <c r="I36" s="14">
        <f>'[1]4a'!W167</f>
        <v>769</v>
      </c>
      <c r="J36" s="14">
        <f>'[1]4a'!X167</f>
        <v>583</v>
      </c>
      <c r="K36" s="14">
        <f>IF('[1]6'!J35&gt;=21,'Format II'!D36,0)</f>
        <v>0</v>
      </c>
      <c r="L36" s="14">
        <f>'[1]6'!G35</f>
        <v>0</v>
      </c>
      <c r="M36" s="14">
        <f>'[1]6'!H35</f>
        <v>0</v>
      </c>
      <c r="N36" s="14">
        <f>'[1]3a'!G85</f>
        <v>15</v>
      </c>
      <c r="O36" s="14">
        <f>+Y36+Z36</f>
        <v>0</v>
      </c>
      <c r="P36" s="14">
        <f>AA36</f>
        <v>0</v>
      </c>
      <c r="Q36" s="14">
        <f>'[1]5a'!K109</f>
        <v>2457</v>
      </c>
      <c r="R36" s="14">
        <v>0</v>
      </c>
      <c r="S36" s="14">
        <f>'[1]5a'!K110</f>
        <v>22</v>
      </c>
      <c r="T36" s="14">
        <f>'[1]5a'!K111</f>
        <v>1</v>
      </c>
      <c r="U36" s="14">
        <f>SUM(Q36:T36)</f>
        <v>2480</v>
      </c>
      <c r="V36" s="1">
        <f t="shared" si="3"/>
        <v>84</v>
      </c>
      <c r="W36" s="1">
        <f t="shared" si="4"/>
        <v>0</v>
      </c>
      <c r="X36" s="1" t="str">
        <f t="shared" si="5"/>
        <v>f</v>
      </c>
      <c r="Y36" s="15">
        <f>'[1]3b'!O109</f>
        <v>0</v>
      </c>
      <c r="Z36" s="15">
        <f>'[1]3b'!P110</f>
        <v>0</v>
      </c>
      <c r="AA36" s="15">
        <f>'[1]3b'!Q111</f>
        <v>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.75">
      <c r="A37" s="23"/>
      <c r="B37" s="232"/>
      <c r="C37" s="19" t="s">
        <v>40</v>
      </c>
      <c r="D37" s="20">
        <f aca="true" t="shared" si="12" ref="D37:U37">SUM(D33:D36)</f>
        <v>397</v>
      </c>
      <c r="E37" s="19">
        <f t="shared" si="12"/>
        <v>397</v>
      </c>
      <c r="F37" s="19">
        <f t="shared" si="12"/>
        <v>18687</v>
      </c>
      <c r="G37" s="19">
        <f t="shared" si="12"/>
        <v>3500</v>
      </c>
      <c r="H37" s="19">
        <f t="shared" si="12"/>
        <v>8596</v>
      </c>
      <c r="I37" s="19">
        <f t="shared" si="12"/>
        <v>5374</v>
      </c>
      <c r="J37" s="19">
        <f t="shared" si="12"/>
        <v>3500</v>
      </c>
      <c r="K37" s="19">
        <f t="shared" si="12"/>
        <v>0</v>
      </c>
      <c r="L37" s="19">
        <f t="shared" si="12"/>
        <v>0</v>
      </c>
      <c r="M37" s="19">
        <f t="shared" si="12"/>
        <v>0</v>
      </c>
      <c r="N37" s="19">
        <f t="shared" si="12"/>
        <v>230</v>
      </c>
      <c r="O37" s="19">
        <f t="shared" si="12"/>
        <v>3</v>
      </c>
      <c r="P37" s="19">
        <f t="shared" si="12"/>
        <v>0</v>
      </c>
      <c r="Q37" s="19">
        <f t="shared" si="12"/>
        <v>15511</v>
      </c>
      <c r="R37" s="19">
        <f t="shared" si="12"/>
        <v>0</v>
      </c>
      <c r="S37" s="19">
        <f t="shared" si="12"/>
        <v>101</v>
      </c>
      <c r="T37" s="19">
        <f t="shared" si="12"/>
        <v>15</v>
      </c>
      <c r="U37" s="19">
        <f t="shared" si="12"/>
        <v>15627</v>
      </c>
      <c r="V37" s="1">
        <f t="shared" si="3"/>
        <v>397</v>
      </c>
      <c r="W37" s="1">
        <f t="shared" si="4"/>
        <v>0</v>
      </c>
      <c r="X37" s="1" t="str">
        <f t="shared" si="5"/>
        <v>f</v>
      </c>
      <c r="Y37" s="15"/>
      <c r="Z37" s="15"/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8.75">
      <c r="A38" s="23">
        <v>5</v>
      </c>
      <c r="B38" s="235" t="s">
        <v>59</v>
      </c>
      <c r="C38" s="14" t="s">
        <v>60</v>
      </c>
      <c r="D38" s="14">
        <f>'[1]1'!H38</f>
        <v>126</v>
      </c>
      <c r="E38" s="14">
        <f>'[1]4a'!$T$173</f>
        <v>126</v>
      </c>
      <c r="F38" s="14">
        <f>'[1]2b'!T172</f>
        <v>3160</v>
      </c>
      <c r="G38" s="14">
        <f>'[1]2b'!U172</f>
        <v>416</v>
      </c>
      <c r="H38" s="14">
        <f>'[1]4a'!V173</f>
        <v>1385</v>
      </c>
      <c r="I38" s="14">
        <f>'[1]4a'!W173</f>
        <v>904</v>
      </c>
      <c r="J38" s="14">
        <f>'[1]4a'!X173</f>
        <v>416</v>
      </c>
      <c r="K38" s="14">
        <f>IF('[1]6'!J37&gt;=21,'Format II'!D38,0)</f>
        <v>0</v>
      </c>
      <c r="L38" s="14">
        <f>'[1]6'!G37</f>
        <v>0</v>
      </c>
      <c r="M38" s="14">
        <f>'[1]6'!H37</f>
        <v>0</v>
      </c>
      <c r="N38" s="14">
        <f>'[1]3a'!G88</f>
        <v>30</v>
      </c>
      <c r="O38" s="14">
        <f aca="true" t="shared" si="13" ref="O38:O44">+Y38+Z38</f>
        <v>1</v>
      </c>
      <c r="P38" s="14">
        <f aca="true" t="shared" si="14" ref="P38:P44">AA38</f>
        <v>0</v>
      </c>
      <c r="Q38" s="14">
        <f>'[1]5a'!K113</f>
        <v>2388</v>
      </c>
      <c r="R38" s="14">
        <v>0</v>
      </c>
      <c r="S38" s="14">
        <f>'[1]5a'!K114</f>
        <v>52</v>
      </c>
      <c r="T38" s="14">
        <f>'[1]5a'!K115</f>
        <v>8</v>
      </c>
      <c r="U38" s="14">
        <f aca="true" t="shared" si="15" ref="U38:U44">SUM(Q38:T38)</f>
        <v>2448</v>
      </c>
      <c r="V38" s="1">
        <f t="shared" si="3"/>
        <v>126</v>
      </c>
      <c r="W38" s="1">
        <f t="shared" si="4"/>
        <v>0</v>
      </c>
      <c r="X38" s="1" t="str">
        <f t="shared" si="5"/>
        <v>f</v>
      </c>
      <c r="Y38" s="15">
        <f>'[1]3b'!O113</f>
        <v>1</v>
      </c>
      <c r="Z38" s="15">
        <f>'[1]3b'!P114</f>
        <v>0</v>
      </c>
      <c r="AA38" s="15">
        <f>'[1]3b'!Q115</f>
        <v>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>
      <c r="A39" s="23"/>
      <c r="B39" s="236"/>
      <c r="C39" s="14" t="s">
        <v>61</v>
      </c>
      <c r="D39" s="14">
        <f>'[1]1'!H39</f>
        <v>148</v>
      </c>
      <c r="E39" s="14">
        <f>'[1]4a'!$T$179</f>
        <v>148</v>
      </c>
      <c r="F39" s="14">
        <f>'[1]2b'!T178</f>
        <v>4601</v>
      </c>
      <c r="G39" s="14">
        <f>'[1]2b'!U178</f>
        <v>792</v>
      </c>
      <c r="H39" s="14">
        <f>'[1]4a'!V179</f>
        <v>2105</v>
      </c>
      <c r="I39" s="14">
        <f>'[1]4a'!W179</f>
        <v>1840</v>
      </c>
      <c r="J39" s="14">
        <f>'[1]4a'!X179</f>
        <v>792</v>
      </c>
      <c r="K39" s="14">
        <f>IF('[1]6'!J38&gt;=21,'Format II'!D39,0)</f>
        <v>0</v>
      </c>
      <c r="L39" s="14">
        <f>'[1]6'!G38</f>
        <v>0</v>
      </c>
      <c r="M39" s="14">
        <f>'[1]6'!H38</f>
        <v>0</v>
      </c>
      <c r="N39" s="14">
        <f>'[1]3a'!G91</f>
        <v>37</v>
      </c>
      <c r="O39" s="14">
        <f t="shared" si="13"/>
        <v>2</v>
      </c>
      <c r="P39" s="14">
        <f t="shared" si="14"/>
        <v>0</v>
      </c>
      <c r="Q39" s="14">
        <f>'[1]5a'!K117</f>
        <v>4308</v>
      </c>
      <c r="R39" s="14">
        <v>0</v>
      </c>
      <c r="S39" s="14">
        <f>'[1]5a'!K118</f>
        <v>61</v>
      </c>
      <c r="T39" s="14">
        <f>'[1]5a'!K119</f>
        <v>4</v>
      </c>
      <c r="U39" s="14">
        <f t="shared" si="15"/>
        <v>4373</v>
      </c>
      <c r="V39" s="1">
        <f t="shared" si="3"/>
        <v>148</v>
      </c>
      <c r="W39" s="1">
        <f t="shared" si="4"/>
        <v>0</v>
      </c>
      <c r="X39" s="1" t="str">
        <f t="shared" si="5"/>
        <v>f</v>
      </c>
      <c r="Y39" s="15">
        <f>'[1]3b'!O117</f>
        <v>2</v>
      </c>
      <c r="Z39" s="15">
        <f>'[1]3b'!P118</f>
        <v>0</v>
      </c>
      <c r="AA39" s="15">
        <f>'[1]3b'!Q119</f>
        <v>0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.75">
      <c r="A40" s="23"/>
      <c r="B40" s="236"/>
      <c r="C40" s="14" t="s">
        <v>62</v>
      </c>
      <c r="D40" s="14">
        <f>'[1]1'!H40</f>
        <v>320</v>
      </c>
      <c r="E40" s="14">
        <f>'[1]4a'!$T$185</f>
        <v>291</v>
      </c>
      <c r="F40" s="14">
        <f>'[1]2b'!T184</f>
        <v>33779</v>
      </c>
      <c r="G40" s="14">
        <f>'[1]2b'!U184</f>
        <v>5404</v>
      </c>
      <c r="H40" s="14">
        <f>'[1]4a'!V185</f>
        <v>15243</v>
      </c>
      <c r="I40" s="14">
        <f>'[1]4a'!W185</f>
        <v>3568</v>
      </c>
      <c r="J40" s="14">
        <f>'[1]4a'!X185</f>
        <v>5404</v>
      </c>
      <c r="K40" s="14">
        <f>IF('[1]6'!J39&gt;=21,'Format II'!D40,0)</f>
        <v>0</v>
      </c>
      <c r="L40" s="14">
        <f>'[1]6'!G39</f>
        <v>0</v>
      </c>
      <c r="M40" s="14">
        <f>'[1]6'!H39</f>
        <v>0</v>
      </c>
      <c r="N40" s="14">
        <f>'[1]3a'!G94</f>
        <v>295</v>
      </c>
      <c r="O40" s="14">
        <f t="shared" si="13"/>
        <v>3</v>
      </c>
      <c r="P40" s="14">
        <f t="shared" si="14"/>
        <v>0</v>
      </c>
      <c r="Q40" s="14">
        <f>'[1]5a'!K121</f>
        <v>21629</v>
      </c>
      <c r="R40" s="14">
        <v>0</v>
      </c>
      <c r="S40" s="14">
        <f>'[1]5a'!K122</f>
        <v>30</v>
      </c>
      <c r="T40" s="14">
        <f>'[1]5a'!K123</f>
        <v>6</v>
      </c>
      <c r="U40" s="14">
        <f t="shared" si="15"/>
        <v>21665</v>
      </c>
      <c r="V40" s="1">
        <f t="shared" si="3"/>
        <v>320</v>
      </c>
      <c r="W40" s="1">
        <f t="shared" si="4"/>
        <v>0</v>
      </c>
      <c r="X40" s="1" t="str">
        <f t="shared" si="5"/>
        <v>f</v>
      </c>
      <c r="Y40" s="15">
        <f>'[1]3b'!O121</f>
        <v>3</v>
      </c>
      <c r="Z40" s="15">
        <f>'[1]3b'!P122</f>
        <v>0</v>
      </c>
      <c r="AA40" s="15">
        <f>'[1]3b'!Q123</f>
        <v>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>
      <c r="A41" s="23"/>
      <c r="B41" s="236"/>
      <c r="C41" s="14" t="s">
        <v>63</v>
      </c>
      <c r="D41" s="14">
        <f>'[1]1'!H41</f>
        <v>209</v>
      </c>
      <c r="E41" s="14">
        <f>'[1]4a'!$T$191</f>
        <v>209</v>
      </c>
      <c r="F41" s="14">
        <f>'[1]2b'!T190</f>
        <v>16376</v>
      </c>
      <c r="G41" s="14">
        <f>'[1]2b'!U190</f>
        <v>2977</v>
      </c>
      <c r="H41" s="14">
        <f>'[1]4a'!V191</f>
        <v>7329</v>
      </c>
      <c r="I41" s="14">
        <f>'[1]4a'!W191</f>
        <v>2276</v>
      </c>
      <c r="J41" s="14">
        <f>'[1]4a'!X191</f>
        <v>2804</v>
      </c>
      <c r="K41" s="14">
        <f>IF('[1]6'!J40&gt;=21,'Format II'!D41,0)</f>
        <v>0</v>
      </c>
      <c r="L41" s="14">
        <f>'[1]6'!G40</f>
        <v>0</v>
      </c>
      <c r="M41" s="14">
        <f>'[1]6'!H40</f>
        <v>0</v>
      </c>
      <c r="N41" s="14">
        <f>'[1]3a'!G97</f>
        <v>170</v>
      </c>
      <c r="O41" s="14">
        <f t="shared" si="13"/>
        <v>1</v>
      </c>
      <c r="P41" s="14">
        <f t="shared" si="14"/>
        <v>0</v>
      </c>
      <c r="Q41" s="14">
        <f>'[1]5a'!K125</f>
        <v>11080</v>
      </c>
      <c r="R41" s="14">
        <v>0</v>
      </c>
      <c r="S41" s="14">
        <f>'[1]5a'!K126</f>
        <v>44</v>
      </c>
      <c r="T41" s="14">
        <f>'[1]5a'!K127</f>
        <v>8</v>
      </c>
      <c r="U41" s="14">
        <f t="shared" si="15"/>
        <v>11132</v>
      </c>
      <c r="V41" s="1">
        <f t="shared" si="3"/>
        <v>209</v>
      </c>
      <c r="W41" s="1">
        <f t="shared" si="4"/>
        <v>0</v>
      </c>
      <c r="X41" s="1" t="str">
        <f t="shared" si="5"/>
        <v>f</v>
      </c>
      <c r="Y41" s="15">
        <f>'[1]3b'!O125</f>
        <v>1</v>
      </c>
      <c r="Z41" s="15">
        <f>'[1]3b'!P126</f>
        <v>0</v>
      </c>
      <c r="AA41" s="15">
        <f>'[1]3b'!Q127</f>
        <v>0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.75">
      <c r="A42" s="23"/>
      <c r="B42" s="236"/>
      <c r="C42" s="14" t="s">
        <v>64</v>
      </c>
      <c r="D42" s="14">
        <f>'[1]1'!H42</f>
        <v>249</v>
      </c>
      <c r="E42" s="14">
        <f>'[1]4a'!$T$197</f>
        <v>249</v>
      </c>
      <c r="F42" s="14">
        <f>'[1]2b'!T196</f>
        <v>21890</v>
      </c>
      <c r="G42" s="14">
        <f>'[1]2b'!U196</f>
        <v>3806</v>
      </c>
      <c r="H42" s="14">
        <f>'[1]4a'!V197</f>
        <v>9613</v>
      </c>
      <c r="I42" s="14">
        <f>'[1]4a'!W197</f>
        <v>3357</v>
      </c>
      <c r="J42" s="14">
        <f>'[1]4a'!X197</f>
        <v>3806</v>
      </c>
      <c r="K42" s="14">
        <f>IF('[1]6'!J41&gt;=21,'Format II'!D42,0)</f>
        <v>0</v>
      </c>
      <c r="L42" s="14">
        <f>'[1]6'!G41</f>
        <v>0</v>
      </c>
      <c r="M42" s="14">
        <f>'[1]6'!H41</f>
        <v>0</v>
      </c>
      <c r="N42" s="14">
        <f>'[1]3a'!G100</f>
        <v>213</v>
      </c>
      <c r="O42" s="14">
        <f t="shared" si="13"/>
        <v>4</v>
      </c>
      <c r="P42" s="14">
        <f t="shared" si="14"/>
        <v>0</v>
      </c>
      <c r="Q42" s="14">
        <f>'[1]5a'!K129</f>
        <v>14646</v>
      </c>
      <c r="R42" s="14">
        <v>0</v>
      </c>
      <c r="S42" s="14">
        <f>'[1]5a'!K130</f>
        <v>91</v>
      </c>
      <c r="T42" s="14">
        <f>'[1]5a'!K131</f>
        <v>19</v>
      </c>
      <c r="U42" s="14">
        <f t="shared" si="15"/>
        <v>14756</v>
      </c>
      <c r="V42" s="1">
        <f t="shared" si="3"/>
        <v>249</v>
      </c>
      <c r="W42" s="1">
        <f t="shared" si="4"/>
        <v>0</v>
      </c>
      <c r="X42" s="1" t="str">
        <f t="shared" si="5"/>
        <v>f</v>
      </c>
      <c r="Y42" s="15">
        <f>'[1]3b'!O129</f>
        <v>4</v>
      </c>
      <c r="Z42" s="15">
        <f>'[1]3b'!P130</f>
        <v>0</v>
      </c>
      <c r="AA42" s="15">
        <f>'[1]3b'!Q131</f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>
      <c r="A43" s="23"/>
      <c r="B43" s="236"/>
      <c r="C43" s="14" t="s">
        <v>65</v>
      </c>
      <c r="D43" s="14">
        <f>'[1]1'!H43</f>
        <v>316</v>
      </c>
      <c r="E43" s="14">
        <f>'[1]4a'!$T$203</f>
        <v>316</v>
      </c>
      <c r="F43" s="14">
        <f>'[1]2b'!T202</f>
        <v>24078</v>
      </c>
      <c r="G43" s="14">
        <f>'[1]2b'!U202</f>
        <v>4193</v>
      </c>
      <c r="H43" s="14">
        <f>'[1]4a'!V203</f>
        <v>11086</v>
      </c>
      <c r="I43" s="14">
        <f>'[1]4a'!W203</f>
        <v>3991</v>
      </c>
      <c r="J43" s="14">
        <f>'[1]4a'!X203</f>
        <v>4193</v>
      </c>
      <c r="K43" s="14">
        <f>IF('[1]6'!J42&gt;=21,'Format II'!D43,0)</f>
        <v>0</v>
      </c>
      <c r="L43" s="14">
        <f>'[1]6'!G42</f>
        <v>0</v>
      </c>
      <c r="M43" s="14">
        <f>'[1]6'!H42</f>
        <v>0</v>
      </c>
      <c r="N43" s="14">
        <f>'[1]3a'!G103</f>
        <v>227</v>
      </c>
      <c r="O43" s="14">
        <f t="shared" si="13"/>
        <v>1</v>
      </c>
      <c r="P43" s="14">
        <f t="shared" si="14"/>
        <v>0</v>
      </c>
      <c r="Q43" s="14">
        <f>'[1]5a'!K133</f>
        <v>16961</v>
      </c>
      <c r="R43" s="14">
        <v>0</v>
      </c>
      <c r="S43" s="14">
        <f>'[1]5a'!K134</f>
        <v>186</v>
      </c>
      <c r="T43" s="14">
        <f>'[1]5a'!K135</f>
        <v>35</v>
      </c>
      <c r="U43" s="14">
        <f t="shared" si="15"/>
        <v>17182</v>
      </c>
      <c r="V43" s="1">
        <f t="shared" si="3"/>
        <v>316</v>
      </c>
      <c r="W43" s="1">
        <f t="shared" si="4"/>
        <v>0</v>
      </c>
      <c r="X43" s="1" t="str">
        <f t="shared" si="5"/>
        <v>f</v>
      </c>
      <c r="Y43" s="15">
        <f>'[1]3b'!O133</f>
        <v>1</v>
      </c>
      <c r="Z43" s="15">
        <f>'[1]3b'!P134</f>
        <v>0</v>
      </c>
      <c r="AA43" s="15">
        <f>'[1]3b'!Q135</f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.75">
      <c r="A44" s="23"/>
      <c r="B44" s="236"/>
      <c r="C44" s="14" t="s">
        <v>66</v>
      </c>
      <c r="D44" s="14">
        <f>'[1]1'!H44</f>
        <v>289</v>
      </c>
      <c r="E44" s="14">
        <f>'[1]4a'!$T$209</f>
        <v>289</v>
      </c>
      <c r="F44" s="14">
        <f>'[1]2b'!T208</f>
        <v>41153</v>
      </c>
      <c r="G44" s="14">
        <f>'[1]2b'!U208</f>
        <v>7881</v>
      </c>
      <c r="H44" s="14">
        <f>'[1]4a'!V209</f>
        <v>18398</v>
      </c>
      <c r="I44" s="14">
        <f>'[1]4a'!W209</f>
        <v>5142</v>
      </c>
      <c r="J44" s="14">
        <f>'[1]4a'!X209</f>
        <v>6925</v>
      </c>
      <c r="K44" s="14">
        <f>IF('[1]6'!J43&gt;=21,'Format II'!D44,0)</f>
        <v>0</v>
      </c>
      <c r="L44" s="14">
        <f>'[1]6'!G43</f>
        <v>0</v>
      </c>
      <c r="M44" s="14">
        <f>'[1]6'!H43</f>
        <v>0</v>
      </c>
      <c r="N44" s="14">
        <f>'[1]3a'!G106</f>
        <v>326</v>
      </c>
      <c r="O44" s="14">
        <f t="shared" si="13"/>
        <v>1</v>
      </c>
      <c r="P44" s="14">
        <f t="shared" si="14"/>
        <v>0</v>
      </c>
      <c r="Q44" s="14">
        <f>'[1]5a'!K137</f>
        <v>26713</v>
      </c>
      <c r="R44" s="14">
        <v>0</v>
      </c>
      <c r="S44" s="14">
        <f>'[1]5a'!K138</f>
        <v>177</v>
      </c>
      <c r="T44" s="14">
        <f>'[1]5a'!K139</f>
        <v>27</v>
      </c>
      <c r="U44" s="14">
        <f t="shared" si="15"/>
        <v>26917</v>
      </c>
      <c r="V44" s="1">
        <f t="shared" si="3"/>
        <v>289</v>
      </c>
      <c r="W44" s="1">
        <f t="shared" si="4"/>
        <v>0</v>
      </c>
      <c r="X44" s="1" t="str">
        <f t="shared" si="5"/>
        <v>f</v>
      </c>
      <c r="Y44" s="15">
        <f>'[1]3b'!O137</f>
        <v>1</v>
      </c>
      <c r="Z44" s="15">
        <f>'[1]3b'!P138</f>
        <v>0</v>
      </c>
      <c r="AA44" s="15">
        <f>'[1]3b'!Q139</f>
        <v>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8.75">
      <c r="A45" s="23"/>
      <c r="B45" s="232"/>
      <c r="C45" s="19" t="s">
        <v>40</v>
      </c>
      <c r="D45" s="19">
        <f aca="true" t="shared" si="16" ref="D45:U45">SUM(D38:D44)</f>
        <v>1657</v>
      </c>
      <c r="E45" s="19">
        <f t="shared" si="16"/>
        <v>1628</v>
      </c>
      <c r="F45" s="19">
        <f t="shared" si="16"/>
        <v>145037</v>
      </c>
      <c r="G45" s="19">
        <f t="shared" si="16"/>
        <v>25469</v>
      </c>
      <c r="H45" s="19">
        <f t="shared" si="16"/>
        <v>65159</v>
      </c>
      <c r="I45" s="19">
        <f t="shared" si="16"/>
        <v>21078</v>
      </c>
      <c r="J45" s="19">
        <f t="shared" si="16"/>
        <v>24340</v>
      </c>
      <c r="K45" s="19">
        <f t="shared" si="16"/>
        <v>0</v>
      </c>
      <c r="L45" s="19">
        <f t="shared" si="16"/>
        <v>0</v>
      </c>
      <c r="M45" s="19">
        <f t="shared" si="16"/>
        <v>0</v>
      </c>
      <c r="N45" s="19">
        <f t="shared" si="16"/>
        <v>1298</v>
      </c>
      <c r="O45" s="19">
        <f t="shared" si="16"/>
        <v>13</v>
      </c>
      <c r="P45" s="19">
        <f t="shared" si="16"/>
        <v>0</v>
      </c>
      <c r="Q45" s="19">
        <f t="shared" si="16"/>
        <v>97725</v>
      </c>
      <c r="R45" s="19">
        <f t="shared" si="16"/>
        <v>0</v>
      </c>
      <c r="S45" s="19">
        <f t="shared" si="16"/>
        <v>641</v>
      </c>
      <c r="T45" s="19">
        <f t="shared" si="16"/>
        <v>107</v>
      </c>
      <c r="U45" s="19">
        <f t="shared" si="16"/>
        <v>98473</v>
      </c>
      <c r="V45" s="1">
        <f t="shared" si="3"/>
        <v>1657</v>
      </c>
      <c r="W45" s="1">
        <f t="shared" si="4"/>
        <v>0</v>
      </c>
      <c r="X45" s="1" t="str">
        <f t="shared" si="5"/>
        <v>f</v>
      </c>
      <c r="Y45" s="15"/>
      <c r="Z45" s="15"/>
      <c r="AA45" s="15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6.5" customHeight="1">
      <c r="A46" s="13">
        <v>6</v>
      </c>
      <c r="B46" s="235" t="s">
        <v>67</v>
      </c>
      <c r="C46" s="14" t="s">
        <v>68</v>
      </c>
      <c r="D46" s="14">
        <f>'[1]1'!H46</f>
        <v>373</v>
      </c>
      <c r="E46" s="14">
        <f>'[1]4a'!$T$215</f>
        <v>373</v>
      </c>
      <c r="F46" s="14">
        <f>'[1]2b'!T214</f>
        <v>36067</v>
      </c>
      <c r="G46" s="14">
        <f>'[1]2b'!U214</f>
        <v>6557</v>
      </c>
      <c r="H46" s="14">
        <f>'[1]4a'!V215</f>
        <v>16467</v>
      </c>
      <c r="I46" s="14">
        <f>'[1]4a'!W215</f>
        <v>9119</v>
      </c>
      <c r="J46" s="14">
        <f>'[1]4a'!X215</f>
        <v>6972</v>
      </c>
      <c r="K46" s="14">
        <f>IF('[1]6'!J45&gt;=21,'Format II'!D46,0)</f>
        <v>0</v>
      </c>
      <c r="L46" s="14">
        <f>'[1]6'!G45</f>
        <v>0</v>
      </c>
      <c r="M46" s="14">
        <f>'[1]6'!H45</f>
        <v>0</v>
      </c>
      <c r="N46" s="14">
        <f>'[1]3a'!G109</f>
        <v>334</v>
      </c>
      <c r="O46" s="14">
        <f aca="true" t="shared" si="17" ref="O46:O56">+Y46+Z46</f>
        <v>1</v>
      </c>
      <c r="P46" s="14">
        <f aca="true" t="shared" si="18" ref="P46:P56">AA46</f>
        <v>0</v>
      </c>
      <c r="Q46" s="14">
        <f>'[1]5a'!K141</f>
        <v>28490</v>
      </c>
      <c r="R46" s="14">
        <v>0</v>
      </c>
      <c r="S46" s="14">
        <f>'[1]5a'!K142</f>
        <v>492</v>
      </c>
      <c r="T46" s="14">
        <f>'[1]5a'!K143</f>
        <v>77</v>
      </c>
      <c r="U46" s="14">
        <f aca="true" t="shared" si="19" ref="U46:U56">SUM(Q46:T46)</f>
        <v>29059</v>
      </c>
      <c r="V46" s="1">
        <f t="shared" si="3"/>
        <v>373</v>
      </c>
      <c r="W46" s="1">
        <f t="shared" si="4"/>
        <v>0</v>
      </c>
      <c r="X46" s="1" t="str">
        <f t="shared" si="5"/>
        <v>f</v>
      </c>
      <c r="Y46" s="15">
        <f>'[1]3b'!O141</f>
        <v>0</v>
      </c>
      <c r="Z46" s="15">
        <f>'[1]3b'!P142</f>
        <v>1</v>
      </c>
      <c r="AA46" s="15">
        <f>'[1]3b'!$Q$143</f>
        <v>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6.5" customHeight="1">
      <c r="A47" s="16"/>
      <c r="B47" s="236"/>
      <c r="C47" s="14" t="s">
        <v>69</v>
      </c>
      <c r="D47" s="14">
        <f>'[1]1'!H47</f>
        <v>238</v>
      </c>
      <c r="E47" s="14">
        <f>'[1]4a'!$T$221</f>
        <v>226</v>
      </c>
      <c r="F47" s="14">
        <f>'[1]2b'!T220</f>
        <v>21545</v>
      </c>
      <c r="G47" s="14">
        <f>'[1]2b'!U220</f>
        <v>4545</v>
      </c>
      <c r="H47" s="14">
        <f>'[1]4a'!V221</f>
        <v>11602</v>
      </c>
      <c r="I47" s="14">
        <f>'[1]4a'!W221</f>
        <v>4975</v>
      </c>
      <c r="J47" s="14">
        <f>'[1]4a'!X221</f>
        <v>4657</v>
      </c>
      <c r="K47" s="14">
        <f>IF('[1]6'!J46&gt;=21,'Format II'!D47,0)</f>
        <v>0</v>
      </c>
      <c r="L47" s="14">
        <f>'[1]6'!G46</f>
        <v>0</v>
      </c>
      <c r="M47" s="14">
        <f>'[1]6'!H46</f>
        <v>0</v>
      </c>
      <c r="N47" s="14">
        <f>'[1]3a'!G112</f>
        <v>177</v>
      </c>
      <c r="O47" s="14">
        <f t="shared" si="17"/>
        <v>1</v>
      </c>
      <c r="P47" s="14">
        <f t="shared" si="18"/>
        <v>0</v>
      </c>
      <c r="Q47" s="14">
        <f>'[1]5a'!K145</f>
        <v>17954</v>
      </c>
      <c r="R47" s="14">
        <v>0</v>
      </c>
      <c r="S47" s="14">
        <f>'[1]5a'!K146</f>
        <v>340</v>
      </c>
      <c r="T47" s="14">
        <f>'[1]5a'!K147</f>
        <v>60</v>
      </c>
      <c r="U47" s="14">
        <f t="shared" si="19"/>
        <v>18354</v>
      </c>
      <c r="V47" s="1">
        <f t="shared" si="3"/>
        <v>238</v>
      </c>
      <c r="W47" s="1">
        <f t="shared" si="4"/>
        <v>0</v>
      </c>
      <c r="X47" s="1" t="str">
        <f t="shared" si="5"/>
        <v>f</v>
      </c>
      <c r="Y47" s="15">
        <f>'[1]3b'!O145</f>
        <v>1</v>
      </c>
      <c r="Z47" s="15">
        <f>'[1]3b'!P146</f>
        <v>0</v>
      </c>
      <c r="AA47" s="15">
        <f>'[1]3b'!$Q$147</f>
        <v>0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6.5" customHeight="1">
      <c r="A48" s="16"/>
      <c r="B48" s="236"/>
      <c r="C48" s="14" t="s">
        <v>70</v>
      </c>
      <c r="D48" s="14">
        <f>'[1]1'!H48</f>
        <v>426</v>
      </c>
      <c r="E48" s="14">
        <f>'[1]4a'!$T$227</f>
        <v>426</v>
      </c>
      <c r="F48" s="14">
        <f>'[1]2b'!T226</f>
        <v>32267</v>
      </c>
      <c r="G48" s="14">
        <f>'[1]2b'!U226</f>
        <v>5937</v>
      </c>
      <c r="H48" s="14">
        <f>'[1]4a'!V227</f>
        <v>14212</v>
      </c>
      <c r="I48" s="14">
        <f>'[1]4a'!W227</f>
        <v>10668</v>
      </c>
      <c r="J48" s="14">
        <f>'[1]4a'!X227</f>
        <v>5937</v>
      </c>
      <c r="K48" s="14">
        <f>IF('[1]6'!J47&gt;=21,'Format II'!D48,0)</f>
        <v>426</v>
      </c>
      <c r="L48" s="14">
        <f>'[1]6'!G47</f>
        <v>0</v>
      </c>
      <c r="M48" s="14">
        <f>'[1]6'!H47</f>
        <v>0</v>
      </c>
      <c r="N48" s="14">
        <f>'[1]3a'!G115</f>
        <v>231</v>
      </c>
      <c r="O48" s="14">
        <f t="shared" si="17"/>
        <v>0</v>
      </c>
      <c r="P48" s="14">
        <f t="shared" si="18"/>
        <v>0</v>
      </c>
      <c r="Q48" s="14">
        <f>'[1]5a'!K149</f>
        <v>28185</v>
      </c>
      <c r="R48" s="14">
        <v>0</v>
      </c>
      <c r="S48" s="14">
        <f>'[1]5a'!K150</f>
        <v>144</v>
      </c>
      <c r="T48" s="14">
        <f>'[1]5a'!K151</f>
        <v>16</v>
      </c>
      <c r="U48" s="14">
        <f t="shared" si="19"/>
        <v>28345</v>
      </c>
      <c r="V48" s="1">
        <f t="shared" si="3"/>
        <v>0</v>
      </c>
      <c r="W48" s="1">
        <f t="shared" si="4"/>
        <v>0</v>
      </c>
      <c r="X48" s="1" t="str">
        <f t="shared" si="5"/>
        <v>f</v>
      </c>
      <c r="Y48" s="15">
        <f>'[1]3b'!O149</f>
        <v>0</v>
      </c>
      <c r="Z48" s="15">
        <f>'[1]3b'!P150</f>
        <v>0</v>
      </c>
      <c r="AA48" s="15">
        <f>'[1]3b'!$Q$151</f>
        <v>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6.5" customHeight="1">
      <c r="A49" s="16"/>
      <c r="B49" s="236"/>
      <c r="C49" s="14" t="s">
        <v>71</v>
      </c>
      <c r="D49" s="14">
        <f>'[1]1'!H49</f>
        <v>184</v>
      </c>
      <c r="E49" s="14">
        <f>'[1]4a'!$T$233</f>
        <v>184</v>
      </c>
      <c r="F49" s="14">
        <f>'[1]2b'!T232</f>
        <v>18286</v>
      </c>
      <c r="G49" s="14">
        <f>'[1]2b'!U232</f>
        <v>3210</v>
      </c>
      <c r="H49" s="14">
        <f>'[1]4a'!V233</f>
        <v>9060</v>
      </c>
      <c r="I49" s="14">
        <f>'[1]4a'!W233</f>
        <v>1716</v>
      </c>
      <c r="J49" s="14">
        <f>'[1]4a'!X233</f>
        <v>3172</v>
      </c>
      <c r="K49" s="14">
        <f>IF('[1]6'!J48&gt;=21,'Format II'!D49,0)</f>
        <v>0</v>
      </c>
      <c r="L49" s="14">
        <f>'[1]6'!G48</f>
        <v>0</v>
      </c>
      <c r="M49" s="14">
        <f>'[1]6'!H48</f>
        <v>0</v>
      </c>
      <c r="N49" s="14">
        <f>'[1]3a'!G118</f>
        <v>164</v>
      </c>
      <c r="O49" s="14">
        <f t="shared" si="17"/>
        <v>4</v>
      </c>
      <c r="P49" s="14">
        <f t="shared" si="18"/>
        <v>1</v>
      </c>
      <c r="Q49" s="14">
        <f>'[1]5a'!K153</f>
        <v>14595</v>
      </c>
      <c r="R49" s="14">
        <v>0</v>
      </c>
      <c r="S49" s="14">
        <f>'[1]5a'!K154</f>
        <v>328</v>
      </c>
      <c r="T49" s="14">
        <f>'[1]5a'!K155</f>
        <v>17</v>
      </c>
      <c r="U49" s="14">
        <f t="shared" si="19"/>
        <v>14940</v>
      </c>
      <c r="V49" s="1">
        <f t="shared" si="3"/>
        <v>184</v>
      </c>
      <c r="W49" s="1">
        <f t="shared" si="4"/>
        <v>0</v>
      </c>
      <c r="X49" s="1" t="str">
        <f t="shared" si="5"/>
        <v>f</v>
      </c>
      <c r="Y49" s="15">
        <f>'[1]3b'!O153</f>
        <v>4</v>
      </c>
      <c r="Z49" s="15">
        <f>'[1]3b'!P154</f>
        <v>0</v>
      </c>
      <c r="AA49" s="15">
        <f>'[1]3b'!$Q$155</f>
        <v>1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6.5" customHeight="1">
      <c r="A50" s="16"/>
      <c r="B50" s="236"/>
      <c r="C50" s="14" t="s">
        <v>72</v>
      </c>
      <c r="D50" s="14">
        <f>'[1]1'!H50</f>
        <v>100</v>
      </c>
      <c r="E50" s="14">
        <f>'[1]4a'!$T$239</f>
        <v>99</v>
      </c>
      <c r="F50" s="14">
        <f>'[1]2b'!T238</f>
        <v>5737</v>
      </c>
      <c r="G50" s="14">
        <f>'[1]2b'!U238</f>
        <v>1027</v>
      </c>
      <c r="H50" s="14">
        <f>'[1]4a'!V239</f>
        <v>2516</v>
      </c>
      <c r="I50" s="14">
        <f>'[1]4a'!W239</f>
        <v>1979</v>
      </c>
      <c r="J50" s="14">
        <f>'[1]4a'!X239</f>
        <v>996</v>
      </c>
      <c r="K50" s="14">
        <f>IF('[1]6'!J49&gt;=21,'Format II'!D50,0)</f>
        <v>100</v>
      </c>
      <c r="L50" s="14">
        <f>'[1]6'!G49</f>
        <v>0</v>
      </c>
      <c r="M50" s="14">
        <f>'[1]6'!H49</f>
        <v>0</v>
      </c>
      <c r="N50" s="14">
        <f>'[1]3a'!G121</f>
        <v>50</v>
      </c>
      <c r="O50" s="14">
        <f t="shared" si="17"/>
        <v>2</v>
      </c>
      <c r="P50" s="14">
        <f t="shared" si="18"/>
        <v>0</v>
      </c>
      <c r="Q50" s="14">
        <f>'[1]5a'!K157</f>
        <v>4503</v>
      </c>
      <c r="R50" s="14">
        <v>0</v>
      </c>
      <c r="S50" s="14">
        <f>'[1]5a'!K158</f>
        <v>71</v>
      </c>
      <c r="T50" s="14">
        <f>'[1]5a'!K159</f>
        <v>20</v>
      </c>
      <c r="U50" s="14">
        <f t="shared" si="19"/>
        <v>4594</v>
      </c>
      <c r="V50" s="1">
        <f t="shared" si="3"/>
        <v>0</v>
      </c>
      <c r="W50" s="1">
        <f t="shared" si="4"/>
        <v>0</v>
      </c>
      <c r="X50" s="1" t="str">
        <f t="shared" si="5"/>
        <v>f</v>
      </c>
      <c r="Y50" s="15">
        <f>'[1]3b'!O157</f>
        <v>2</v>
      </c>
      <c r="Z50" s="15">
        <f>'[1]3b'!P158</f>
        <v>0</v>
      </c>
      <c r="AA50" s="15">
        <f>'[1]3b'!$Q$159</f>
        <v>0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6.5" customHeight="1">
      <c r="A51" s="16"/>
      <c r="B51" s="236"/>
      <c r="C51" s="14" t="s">
        <v>73</v>
      </c>
      <c r="D51" s="14">
        <f>'[1]1'!H51</f>
        <v>377</v>
      </c>
      <c r="E51" s="14">
        <f>'[1]4a'!$T$245</f>
        <v>377</v>
      </c>
      <c r="F51" s="14">
        <f>'[1]2b'!T244</f>
        <v>22983</v>
      </c>
      <c r="G51" s="14">
        <f>'[1]2b'!U244</f>
        <v>4559</v>
      </c>
      <c r="H51" s="14">
        <f>'[1]4a'!V245</f>
        <v>10636</v>
      </c>
      <c r="I51" s="14">
        <f>'[1]4a'!W245</f>
        <v>7765</v>
      </c>
      <c r="J51" s="14">
        <f>'[1]4a'!X245</f>
        <v>4493</v>
      </c>
      <c r="K51" s="14">
        <f>IF('[1]6'!J50&gt;=21,'Format II'!D51,0)</f>
        <v>0</v>
      </c>
      <c r="L51" s="14">
        <f>'[1]6'!G50</f>
        <v>0</v>
      </c>
      <c r="M51" s="14">
        <f>'[1]6'!H50</f>
        <v>0</v>
      </c>
      <c r="N51" s="14">
        <f>'[1]3a'!G124</f>
        <v>237</v>
      </c>
      <c r="O51" s="14">
        <f t="shared" si="17"/>
        <v>12</v>
      </c>
      <c r="P51" s="14">
        <f t="shared" si="18"/>
        <v>0</v>
      </c>
      <c r="Q51" s="14">
        <f>'[1]5a'!K161</f>
        <v>20205</v>
      </c>
      <c r="R51" s="14">
        <v>0</v>
      </c>
      <c r="S51" s="14">
        <f>'[1]5a'!K162</f>
        <v>117</v>
      </c>
      <c r="T51" s="14">
        <f>'[1]5a'!K163</f>
        <v>35</v>
      </c>
      <c r="U51" s="14">
        <f t="shared" si="19"/>
        <v>20357</v>
      </c>
      <c r="V51" s="1">
        <f t="shared" si="3"/>
        <v>377</v>
      </c>
      <c r="W51" s="1">
        <f t="shared" si="4"/>
        <v>0</v>
      </c>
      <c r="X51" s="1" t="str">
        <f t="shared" si="5"/>
        <v>f</v>
      </c>
      <c r="Y51" s="15">
        <f>'[1]3b'!O161</f>
        <v>12</v>
      </c>
      <c r="Z51" s="15">
        <f>'[1]3b'!P162</f>
        <v>0</v>
      </c>
      <c r="AA51" s="15">
        <f>'[1]3b'!$Q$163</f>
        <v>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6.5" customHeight="1">
      <c r="A52" s="16"/>
      <c r="B52" s="236"/>
      <c r="C52" s="14" t="s">
        <v>74</v>
      </c>
      <c r="D52" s="14">
        <f>'[1]1'!H52</f>
        <v>501</v>
      </c>
      <c r="E52" s="14">
        <f>'[1]4a'!$T$251</f>
        <v>488</v>
      </c>
      <c r="F52" s="14">
        <f>'[1]2b'!T250</f>
        <v>31728</v>
      </c>
      <c r="G52" s="14">
        <f>'[1]2b'!U250</f>
        <v>6193</v>
      </c>
      <c r="H52" s="14">
        <f>'[1]4a'!V251</f>
        <v>14708</v>
      </c>
      <c r="I52" s="14">
        <f>'[1]4a'!W251</f>
        <v>10310</v>
      </c>
      <c r="J52" s="14">
        <f>'[1]4a'!X251</f>
        <v>5948</v>
      </c>
      <c r="K52" s="14">
        <f>IF('[1]6'!J51&gt;=21,'Format II'!D52,0)</f>
        <v>0</v>
      </c>
      <c r="L52" s="14">
        <f>'[1]6'!G51</f>
        <v>0</v>
      </c>
      <c r="M52" s="14">
        <f>'[1]6'!H51</f>
        <v>0</v>
      </c>
      <c r="N52" s="14">
        <f>'[1]3a'!G127</f>
        <v>295</v>
      </c>
      <c r="O52" s="14">
        <f t="shared" si="17"/>
        <v>7</v>
      </c>
      <c r="P52" s="14">
        <f t="shared" si="18"/>
        <v>0</v>
      </c>
      <c r="Q52" s="14">
        <f>'[1]5a'!K165</f>
        <v>27069</v>
      </c>
      <c r="R52" s="14">
        <v>0</v>
      </c>
      <c r="S52" s="14">
        <f>'[1]5a'!K166</f>
        <v>367</v>
      </c>
      <c r="T52" s="14">
        <f>'[1]5a'!K167</f>
        <v>77</v>
      </c>
      <c r="U52" s="14">
        <f t="shared" si="19"/>
        <v>27513</v>
      </c>
      <c r="V52" s="1">
        <f t="shared" si="3"/>
        <v>501</v>
      </c>
      <c r="W52" s="1">
        <f t="shared" si="4"/>
        <v>0</v>
      </c>
      <c r="X52" s="1" t="str">
        <f t="shared" si="5"/>
        <v>f</v>
      </c>
      <c r="Y52" s="15">
        <f>'[1]3b'!O165</f>
        <v>6</v>
      </c>
      <c r="Z52" s="15">
        <f>'[1]3b'!P166</f>
        <v>1</v>
      </c>
      <c r="AA52" s="15">
        <f>'[1]3b'!$Q$167</f>
        <v>0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6.5" customHeight="1">
      <c r="A53" s="16"/>
      <c r="B53" s="236"/>
      <c r="C53" s="14" t="s">
        <v>75</v>
      </c>
      <c r="D53" s="14">
        <f>'[1]1'!H53</f>
        <v>406</v>
      </c>
      <c r="E53" s="14">
        <f>'[1]4a'!$T$257</f>
        <v>406</v>
      </c>
      <c r="F53" s="14">
        <f>'[1]2b'!T256</f>
        <v>30477</v>
      </c>
      <c r="G53" s="14">
        <f>'[1]2b'!U256</f>
        <v>6013</v>
      </c>
      <c r="H53" s="14">
        <f>'[1]4a'!V257</f>
        <v>14084</v>
      </c>
      <c r="I53" s="14">
        <f>'[1]4a'!W257</f>
        <v>7256</v>
      </c>
      <c r="J53" s="14">
        <f>'[1]4a'!X257</f>
        <v>6235</v>
      </c>
      <c r="K53" s="14">
        <f>IF('[1]6'!J52&gt;=21,'Format II'!D53,0)</f>
        <v>0</v>
      </c>
      <c r="L53" s="14">
        <f>'[1]6'!G52</f>
        <v>0</v>
      </c>
      <c r="M53" s="14">
        <f>'[1]6'!H52</f>
        <v>0</v>
      </c>
      <c r="N53" s="14">
        <f>'[1]3a'!G130</f>
        <v>287</v>
      </c>
      <c r="O53" s="14">
        <f t="shared" si="17"/>
        <v>13</v>
      </c>
      <c r="P53" s="14">
        <f t="shared" si="18"/>
        <v>0</v>
      </c>
      <c r="Q53" s="14">
        <f>'[1]5a'!K169</f>
        <v>25668</v>
      </c>
      <c r="R53" s="14">
        <v>0</v>
      </c>
      <c r="S53" s="14">
        <f>'[1]5a'!K170</f>
        <v>167</v>
      </c>
      <c r="T53" s="14">
        <f>'[1]5a'!K171</f>
        <v>13</v>
      </c>
      <c r="U53" s="14">
        <f t="shared" si="19"/>
        <v>25848</v>
      </c>
      <c r="V53" s="1">
        <f t="shared" si="3"/>
        <v>406</v>
      </c>
      <c r="W53" s="1">
        <f t="shared" si="4"/>
        <v>0</v>
      </c>
      <c r="X53" s="1" t="str">
        <f t="shared" si="5"/>
        <v>f</v>
      </c>
      <c r="Y53" s="15">
        <f>'[1]3b'!O169</f>
        <v>12</v>
      </c>
      <c r="Z53" s="15">
        <f>'[1]3b'!P170</f>
        <v>1</v>
      </c>
      <c r="AA53" s="15">
        <f>'[1]3b'!$Q$171</f>
        <v>0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6.5" customHeight="1">
      <c r="A54" s="16"/>
      <c r="B54" s="236"/>
      <c r="C54" s="14" t="s">
        <v>76</v>
      </c>
      <c r="D54" s="14">
        <f>'[1]1'!H54</f>
        <v>232</v>
      </c>
      <c r="E54" s="14">
        <f>'[1]4a'!$T$263</f>
        <v>232</v>
      </c>
      <c r="F54" s="14">
        <f>'[1]2b'!T262</f>
        <v>16281</v>
      </c>
      <c r="G54" s="14">
        <f>'[1]2b'!U262</f>
        <v>3066</v>
      </c>
      <c r="H54" s="14">
        <f>'[1]4a'!V263</f>
        <v>7344</v>
      </c>
      <c r="I54" s="14">
        <f>'[1]4a'!W263</f>
        <v>5318</v>
      </c>
      <c r="J54" s="14">
        <f>'[1]4a'!X263</f>
        <v>3326</v>
      </c>
      <c r="K54" s="14">
        <f>IF('[1]6'!J53&gt;=21,'Format II'!D54,0)</f>
        <v>0</v>
      </c>
      <c r="L54" s="14">
        <f>'[1]6'!G53</f>
        <v>0</v>
      </c>
      <c r="M54" s="14">
        <f>'[1]6'!H53</f>
        <v>0</v>
      </c>
      <c r="N54" s="14">
        <f>'[1]3a'!G133</f>
        <v>163</v>
      </c>
      <c r="O54" s="14">
        <f t="shared" si="17"/>
        <v>1</v>
      </c>
      <c r="P54" s="14">
        <f t="shared" si="18"/>
        <v>0</v>
      </c>
      <c r="Q54" s="14">
        <f>'[1]5a'!K173</f>
        <v>13700</v>
      </c>
      <c r="R54" s="14">
        <v>0</v>
      </c>
      <c r="S54" s="14">
        <f>'[1]5a'!K174</f>
        <v>181</v>
      </c>
      <c r="T54" s="14">
        <f>'[1]5a'!K175</f>
        <v>44</v>
      </c>
      <c r="U54" s="14">
        <f t="shared" si="19"/>
        <v>13925</v>
      </c>
      <c r="V54" s="1">
        <f t="shared" si="3"/>
        <v>232</v>
      </c>
      <c r="W54" s="1">
        <f t="shared" si="4"/>
        <v>0</v>
      </c>
      <c r="X54" s="1" t="str">
        <f t="shared" si="5"/>
        <v>f</v>
      </c>
      <c r="Y54" s="15">
        <f>'[1]3b'!O173</f>
        <v>1</v>
      </c>
      <c r="Z54" s="15">
        <f>'[1]3b'!P174</f>
        <v>0</v>
      </c>
      <c r="AA54" s="15">
        <f>'[1]3b'!$Q$175</f>
        <v>0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6.5" customHeight="1">
      <c r="A55" s="16"/>
      <c r="B55" s="236"/>
      <c r="C55" s="14" t="s">
        <v>77</v>
      </c>
      <c r="D55" s="14">
        <f>'[1]1'!H55</f>
        <v>140</v>
      </c>
      <c r="E55" s="14">
        <f>'[1]4a'!$T$269</f>
        <v>53</v>
      </c>
      <c r="F55" s="14">
        <f>'[1]2b'!T268</f>
        <v>9716</v>
      </c>
      <c r="G55" s="14">
        <f>'[1]2b'!U268</f>
        <v>1550</v>
      </c>
      <c r="H55" s="14">
        <f>'[1]4a'!V269</f>
        <v>4781</v>
      </c>
      <c r="I55" s="14">
        <f>'[1]4a'!W269</f>
        <v>546</v>
      </c>
      <c r="J55" s="14">
        <f>'[1]4a'!X269</f>
        <v>1530</v>
      </c>
      <c r="K55" s="14">
        <f>IF('[1]6'!J54&gt;=21,'Format II'!D55,0)</f>
        <v>0</v>
      </c>
      <c r="L55" s="14">
        <f>'[1]6'!G54</f>
        <v>271</v>
      </c>
      <c r="M55" s="14">
        <f>'[1]6'!H54</f>
        <v>275</v>
      </c>
      <c r="N55" s="14">
        <f>'[1]3a'!G136</f>
        <v>79</v>
      </c>
      <c r="O55" s="14">
        <f t="shared" si="17"/>
        <v>2</v>
      </c>
      <c r="P55" s="14">
        <f t="shared" si="18"/>
        <v>0</v>
      </c>
      <c r="Q55" s="14">
        <f>'[1]5a'!K177</f>
        <v>9784</v>
      </c>
      <c r="R55" s="14">
        <v>0</v>
      </c>
      <c r="S55" s="14">
        <f>'[1]5a'!K178</f>
        <v>18</v>
      </c>
      <c r="T55" s="14">
        <f>'[1]5a'!K179</f>
        <v>11</v>
      </c>
      <c r="U55" s="14">
        <f t="shared" si="19"/>
        <v>9813</v>
      </c>
      <c r="V55" s="1">
        <f t="shared" si="3"/>
        <v>140</v>
      </c>
      <c r="W55" s="1">
        <f t="shared" si="4"/>
        <v>546</v>
      </c>
      <c r="X55" s="1" t="str">
        <f t="shared" si="5"/>
        <v>t</v>
      </c>
      <c r="Y55" s="15">
        <f>'[1]3b'!O177</f>
        <v>2</v>
      </c>
      <c r="Z55" s="15">
        <f>'[1]3b'!P178</f>
        <v>0</v>
      </c>
      <c r="AA55" s="15">
        <f>'[1]3b'!$Q$179</f>
        <v>0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6.5" customHeight="1">
      <c r="A56" s="16"/>
      <c r="B56" s="236"/>
      <c r="C56" s="14" t="s">
        <v>78</v>
      </c>
      <c r="D56" s="14">
        <f>'[1]1'!H56</f>
        <v>79</v>
      </c>
      <c r="E56" s="14">
        <f>'[1]4a'!$T$275</f>
        <v>79</v>
      </c>
      <c r="F56" s="14">
        <f>'[1]2b'!T274</f>
        <v>7763</v>
      </c>
      <c r="G56" s="14">
        <f>'[1]2b'!U274</f>
        <v>1492</v>
      </c>
      <c r="H56" s="14">
        <f>'[1]4a'!V275</f>
        <v>3423</v>
      </c>
      <c r="I56" s="14">
        <f>'[1]4a'!W275</f>
        <v>1837</v>
      </c>
      <c r="J56" s="14">
        <f>'[1]4a'!X275</f>
        <v>1357</v>
      </c>
      <c r="K56" s="14">
        <f>IF('[1]6'!J55&gt;=21,'Format II'!D56,0)</f>
        <v>79</v>
      </c>
      <c r="L56" s="14">
        <f>'[1]6'!G55</f>
        <v>911</v>
      </c>
      <c r="M56" s="14">
        <f>'[1]6'!H55</f>
        <v>926</v>
      </c>
      <c r="N56" s="14">
        <f>'[1]3a'!G139</f>
        <v>67</v>
      </c>
      <c r="O56" s="14">
        <f t="shared" si="17"/>
        <v>5</v>
      </c>
      <c r="P56" s="14">
        <f t="shared" si="18"/>
        <v>1</v>
      </c>
      <c r="Q56" s="14">
        <f>'[1]5a'!K181</f>
        <v>6467</v>
      </c>
      <c r="R56" s="14">
        <v>0</v>
      </c>
      <c r="S56" s="14">
        <f>'[1]5a'!K182</f>
        <v>83</v>
      </c>
      <c r="T56" s="14">
        <f>'[1]5a'!K183</f>
        <v>20</v>
      </c>
      <c r="U56" s="14">
        <f t="shared" si="19"/>
        <v>6570</v>
      </c>
      <c r="V56" s="1">
        <f t="shared" si="3"/>
        <v>0</v>
      </c>
      <c r="W56" s="1">
        <f t="shared" si="4"/>
        <v>1837</v>
      </c>
      <c r="X56" s="1" t="str">
        <f t="shared" si="5"/>
        <v>t</v>
      </c>
      <c r="Y56" s="15">
        <f>'[1]3b'!O181</f>
        <v>0</v>
      </c>
      <c r="Z56" s="15">
        <f>'[1]3b'!P182</f>
        <v>5</v>
      </c>
      <c r="AA56" s="15">
        <f>'[1]3b'!$Q$183</f>
        <v>1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.75">
      <c r="A57" s="18"/>
      <c r="B57" s="236"/>
      <c r="C57" s="25" t="s">
        <v>40</v>
      </c>
      <c r="D57" s="19">
        <f aca="true" t="shared" si="20" ref="D57:U57">SUM(D46:D56)</f>
        <v>3056</v>
      </c>
      <c r="E57" s="19">
        <f t="shared" si="20"/>
        <v>2943</v>
      </c>
      <c r="F57" s="19">
        <f t="shared" si="20"/>
        <v>232850</v>
      </c>
      <c r="G57" s="19">
        <f t="shared" si="20"/>
        <v>44149</v>
      </c>
      <c r="H57" s="19">
        <f t="shared" si="20"/>
        <v>108833</v>
      </c>
      <c r="I57" s="19">
        <f t="shared" si="20"/>
        <v>61489</v>
      </c>
      <c r="J57" s="19">
        <f t="shared" si="20"/>
        <v>44623</v>
      </c>
      <c r="K57" s="19">
        <f t="shared" si="20"/>
        <v>605</v>
      </c>
      <c r="L57" s="19">
        <f t="shared" si="20"/>
        <v>1182</v>
      </c>
      <c r="M57" s="19">
        <f t="shared" si="20"/>
        <v>1201</v>
      </c>
      <c r="N57" s="19">
        <f t="shared" si="20"/>
        <v>2084</v>
      </c>
      <c r="O57" s="19">
        <f t="shared" si="20"/>
        <v>48</v>
      </c>
      <c r="P57" s="19">
        <f t="shared" si="20"/>
        <v>2</v>
      </c>
      <c r="Q57" s="19">
        <f t="shared" si="20"/>
        <v>196620</v>
      </c>
      <c r="R57" s="19">
        <f t="shared" si="20"/>
        <v>0</v>
      </c>
      <c r="S57" s="19">
        <f t="shared" si="20"/>
        <v>2308</v>
      </c>
      <c r="T57" s="19">
        <f t="shared" si="20"/>
        <v>390</v>
      </c>
      <c r="U57" s="19">
        <f t="shared" si="20"/>
        <v>199318</v>
      </c>
      <c r="V57" s="1">
        <f t="shared" si="3"/>
        <v>2451</v>
      </c>
      <c r="W57" s="1">
        <f t="shared" si="4"/>
        <v>2383</v>
      </c>
      <c r="X57" s="1" t="str">
        <f t="shared" si="5"/>
        <v>f</v>
      </c>
      <c r="Y57" s="15"/>
      <c r="Z57" s="15"/>
      <c r="AA57" s="1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8.75">
      <c r="A58" s="23">
        <v>7</v>
      </c>
      <c r="B58" s="235" t="s">
        <v>79</v>
      </c>
      <c r="C58" s="14" t="s">
        <v>80</v>
      </c>
      <c r="D58" s="14">
        <f>'[1]1'!H58</f>
        <v>105</v>
      </c>
      <c r="E58" s="14">
        <f>'[1]4a'!$T$281</f>
        <v>103</v>
      </c>
      <c r="F58" s="14">
        <f>'[1]2b'!T280</f>
        <v>2577</v>
      </c>
      <c r="G58" s="14">
        <f>'[1]2b'!U280</f>
        <v>448</v>
      </c>
      <c r="H58" s="14">
        <f>'[1]4a'!V281</f>
        <v>1086</v>
      </c>
      <c r="I58" s="14">
        <f>'[1]4a'!W281</f>
        <v>922</v>
      </c>
      <c r="J58" s="14">
        <f>'[1]4a'!X281</f>
        <v>447</v>
      </c>
      <c r="K58" s="14">
        <f>IF('[1]6'!J57&gt;=21,'Format II'!D58,0)</f>
        <v>0</v>
      </c>
      <c r="L58" s="14">
        <f>'[1]6'!G57</f>
        <v>0</v>
      </c>
      <c r="M58" s="14">
        <f>'[1]6'!H57</f>
        <v>0</v>
      </c>
      <c r="N58" s="14">
        <f>'[1]3a'!G142</f>
        <v>31</v>
      </c>
      <c r="O58" s="14">
        <f aca="true" t="shared" si="21" ref="O58:O66">+Y58+Z58</f>
        <v>0</v>
      </c>
      <c r="P58" s="14">
        <f aca="true" t="shared" si="22" ref="P58:P66">AA58</f>
        <v>0</v>
      </c>
      <c r="Q58" s="14">
        <f>'[1]5a'!K185</f>
        <v>2188</v>
      </c>
      <c r="R58" s="14">
        <v>0</v>
      </c>
      <c r="S58" s="14">
        <f>'[1]5a'!K186</f>
        <v>16</v>
      </c>
      <c r="T58" s="14">
        <f>'[1]5a'!K187</f>
        <v>1</v>
      </c>
      <c r="U58" s="14">
        <f aca="true" t="shared" si="23" ref="U58:U66">SUM(Q58:T58)</f>
        <v>2205</v>
      </c>
      <c r="V58" s="1">
        <f t="shared" si="3"/>
        <v>105</v>
      </c>
      <c r="W58" s="1">
        <f t="shared" si="4"/>
        <v>0</v>
      </c>
      <c r="X58" s="1" t="str">
        <f t="shared" si="5"/>
        <v>f</v>
      </c>
      <c r="Y58" s="15">
        <f>'[1]3b'!O185</f>
        <v>0</v>
      </c>
      <c r="Z58" s="15">
        <f>'[1]3b'!P186</f>
        <v>0</v>
      </c>
      <c r="AA58" s="15">
        <f>'[1]3b'!$Q$187</f>
        <v>0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.75">
      <c r="A59" s="23"/>
      <c r="B59" s="236"/>
      <c r="C59" s="14" t="s">
        <v>81</v>
      </c>
      <c r="D59" s="14">
        <f>'[1]1'!H59</f>
        <v>149</v>
      </c>
      <c r="E59" s="14">
        <f>'[1]4a'!$T$287</f>
        <v>149</v>
      </c>
      <c r="F59" s="14">
        <f>'[1]2b'!T286</f>
        <v>6390</v>
      </c>
      <c r="G59" s="14">
        <f>'[1]2b'!U286</f>
        <v>993</v>
      </c>
      <c r="H59" s="14">
        <f>'[1]4a'!V287</f>
        <v>2836</v>
      </c>
      <c r="I59" s="14">
        <f>'[1]4a'!W287</f>
        <v>1258</v>
      </c>
      <c r="J59" s="14">
        <f>'[1]4a'!X287</f>
        <v>1037</v>
      </c>
      <c r="K59" s="14">
        <f>IF('[1]6'!J58&gt;=21,'Format II'!D59,0)</f>
        <v>0</v>
      </c>
      <c r="L59" s="14">
        <f>'[1]6'!G58</f>
        <v>0</v>
      </c>
      <c r="M59" s="14">
        <f>'[1]6'!H58</f>
        <v>0</v>
      </c>
      <c r="N59" s="14">
        <f>'[1]3a'!G145</f>
        <v>53</v>
      </c>
      <c r="O59" s="14">
        <f t="shared" si="21"/>
        <v>0</v>
      </c>
      <c r="P59" s="14">
        <f t="shared" si="22"/>
        <v>0</v>
      </c>
      <c r="Q59" s="14">
        <f>'[1]5a'!K189</f>
        <v>5524</v>
      </c>
      <c r="R59" s="14">
        <v>0</v>
      </c>
      <c r="S59" s="14">
        <f>'[1]5a'!K190</f>
        <v>38</v>
      </c>
      <c r="T59" s="14">
        <f>'[1]5a'!K191</f>
        <v>2</v>
      </c>
      <c r="U59" s="14">
        <f t="shared" si="23"/>
        <v>5564</v>
      </c>
      <c r="V59" s="1">
        <f t="shared" si="3"/>
        <v>149</v>
      </c>
      <c r="W59" s="1">
        <f t="shared" si="4"/>
        <v>0</v>
      </c>
      <c r="X59" s="1" t="str">
        <f t="shared" si="5"/>
        <v>f</v>
      </c>
      <c r="Y59" s="15">
        <f>'[1]3b'!O189</f>
        <v>0</v>
      </c>
      <c r="Z59" s="15">
        <f>'[1]3b'!P190</f>
        <v>0</v>
      </c>
      <c r="AA59" s="15">
        <f>'[1]3b'!$Q$191</f>
        <v>0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>
      <c r="A60" s="23"/>
      <c r="B60" s="236"/>
      <c r="C60" s="14" t="s">
        <v>82</v>
      </c>
      <c r="D60" s="14">
        <f>'[1]1'!H60</f>
        <v>72</v>
      </c>
      <c r="E60" s="14">
        <f>'[1]4a'!$T$293</f>
        <v>72</v>
      </c>
      <c r="F60" s="14">
        <f>'[1]2b'!T292</f>
        <v>1902</v>
      </c>
      <c r="G60" s="14">
        <f>'[1]2b'!U292</f>
        <v>425</v>
      </c>
      <c r="H60" s="14">
        <f>'[1]4a'!V293</f>
        <v>862</v>
      </c>
      <c r="I60" s="14">
        <f>'[1]4a'!W293</f>
        <v>665</v>
      </c>
      <c r="J60" s="14">
        <f>'[1]4a'!X293</f>
        <v>412</v>
      </c>
      <c r="K60" s="14">
        <f>IF('[1]6'!J59&gt;=21,'Format II'!D60,0)</f>
        <v>0</v>
      </c>
      <c r="L60" s="14">
        <f>'[1]6'!G59</f>
        <v>0</v>
      </c>
      <c r="M60" s="14">
        <f>'[1]6'!H59</f>
        <v>0</v>
      </c>
      <c r="N60" s="14">
        <f>'[1]3a'!G148</f>
        <v>44</v>
      </c>
      <c r="O60" s="14">
        <f t="shared" si="21"/>
        <v>0</v>
      </c>
      <c r="P60" s="14">
        <f t="shared" si="22"/>
        <v>0</v>
      </c>
      <c r="Q60" s="14">
        <f>'[1]5a'!K193</f>
        <v>1811</v>
      </c>
      <c r="R60" s="14">
        <v>0</v>
      </c>
      <c r="S60" s="14">
        <f>'[1]5a'!K194</f>
        <v>9</v>
      </c>
      <c r="T60" s="14">
        <f>'[1]5a'!K195</f>
        <v>1</v>
      </c>
      <c r="U60" s="14">
        <f t="shared" si="23"/>
        <v>1821</v>
      </c>
      <c r="V60" s="1">
        <f t="shared" si="3"/>
        <v>72</v>
      </c>
      <c r="W60" s="1">
        <f t="shared" si="4"/>
        <v>0</v>
      </c>
      <c r="X60" s="1" t="str">
        <f t="shared" si="5"/>
        <v>f</v>
      </c>
      <c r="Y60" s="15">
        <f>'[1]3b'!O193</f>
        <v>0</v>
      </c>
      <c r="Z60" s="15">
        <f>'[1]3b'!P194</f>
        <v>0</v>
      </c>
      <c r="AA60" s="15">
        <f>'[1]3b'!$Q$195</f>
        <v>0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.75">
      <c r="A61" s="23"/>
      <c r="B61" s="236"/>
      <c r="C61" s="14" t="s">
        <v>83</v>
      </c>
      <c r="D61" s="14">
        <f>'[1]1'!H61</f>
        <v>72</v>
      </c>
      <c r="E61" s="14">
        <f>'[1]4a'!$T$299</f>
        <v>72</v>
      </c>
      <c r="F61" s="14">
        <f>'[1]2b'!T298</f>
        <v>3255</v>
      </c>
      <c r="G61" s="14">
        <f>'[1]2b'!U298</f>
        <v>627</v>
      </c>
      <c r="H61" s="14">
        <f>'[1]4a'!V299</f>
        <v>1520</v>
      </c>
      <c r="I61" s="14">
        <f>'[1]4a'!W299</f>
        <v>1121</v>
      </c>
      <c r="J61" s="14">
        <f>'[1]4a'!X299</f>
        <v>636</v>
      </c>
      <c r="K61" s="14">
        <f>IF('[1]6'!J60&gt;=21,'Format II'!D61,0)</f>
        <v>0</v>
      </c>
      <c r="L61" s="14">
        <f>'[1]6'!G60</f>
        <v>0</v>
      </c>
      <c r="M61" s="14">
        <f>'[1]6'!H60</f>
        <v>0</v>
      </c>
      <c r="N61" s="14">
        <f>'[1]3a'!G151</f>
        <v>48</v>
      </c>
      <c r="O61" s="14">
        <f t="shared" si="21"/>
        <v>0</v>
      </c>
      <c r="P61" s="14">
        <f t="shared" si="22"/>
        <v>0</v>
      </c>
      <c r="Q61" s="14">
        <f>'[1]5a'!K197</f>
        <v>2415</v>
      </c>
      <c r="R61" s="14">
        <v>0</v>
      </c>
      <c r="S61" s="14">
        <f>'[1]5a'!K198</f>
        <v>36</v>
      </c>
      <c r="T61" s="14">
        <f>'[1]5a'!K199</f>
        <v>5</v>
      </c>
      <c r="U61" s="14">
        <f t="shared" si="23"/>
        <v>2456</v>
      </c>
      <c r="V61" s="1">
        <f t="shared" si="3"/>
        <v>72</v>
      </c>
      <c r="W61" s="1">
        <f t="shared" si="4"/>
        <v>0</v>
      </c>
      <c r="X61" s="1" t="str">
        <f t="shared" si="5"/>
        <v>f</v>
      </c>
      <c r="Y61" s="15">
        <f>'[1]3b'!O197</f>
        <v>0</v>
      </c>
      <c r="Z61" s="15">
        <f>'[1]3b'!P198</f>
        <v>0</v>
      </c>
      <c r="AA61" s="15">
        <f>'[1]3b'!$Q$199</f>
        <v>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.75">
      <c r="A62" s="23"/>
      <c r="B62" s="236"/>
      <c r="C62" s="14" t="s">
        <v>84</v>
      </c>
      <c r="D62" s="14">
        <f>'[1]1'!H62</f>
        <v>48</v>
      </c>
      <c r="E62" s="14">
        <f>'[1]4a'!$T$305</f>
        <v>48</v>
      </c>
      <c r="F62" s="14">
        <f>'[1]2b'!T304</f>
        <v>2230</v>
      </c>
      <c r="G62" s="14">
        <f>'[1]2b'!U304</f>
        <v>369</v>
      </c>
      <c r="H62" s="14">
        <f>'[1]4a'!V305</f>
        <v>1013</v>
      </c>
      <c r="I62" s="14">
        <f>'[1]4a'!W305</f>
        <v>531</v>
      </c>
      <c r="J62" s="14">
        <f>'[1]4a'!X305</f>
        <v>361</v>
      </c>
      <c r="K62" s="14">
        <f>IF('[1]6'!J61&gt;=21,'Format II'!D62,0)</f>
        <v>0</v>
      </c>
      <c r="L62" s="14">
        <f>'[1]6'!G61</f>
        <v>0</v>
      </c>
      <c r="M62" s="14">
        <f>'[1]6'!H61</f>
        <v>0</v>
      </c>
      <c r="N62" s="14">
        <f>'[1]3a'!G154</f>
        <v>17</v>
      </c>
      <c r="O62" s="14">
        <f t="shared" si="21"/>
        <v>0</v>
      </c>
      <c r="P62" s="14">
        <f t="shared" si="22"/>
        <v>0</v>
      </c>
      <c r="Q62" s="14">
        <f>'[1]5a'!K201</f>
        <v>1617</v>
      </c>
      <c r="R62" s="14">
        <v>0</v>
      </c>
      <c r="S62" s="14">
        <f>'[1]5a'!K202</f>
        <v>36</v>
      </c>
      <c r="T62" s="14">
        <f>'[1]5a'!K203</f>
        <v>4</v>
      </c>
      <c r="U62" s="14">
        <f t="shared" si="23"/>
        <v>1657</v>
      </c>
      <c r="V62" s="1">
        <f t="shared" si="3"/>
        <v>48</v>
      </c>
      <c r="W62" s="1">
        <f t="shared" si="4"/>
        <v>0</v>
      </c>
      <c r="X62" s="1" t="str">
        <f t="shared" si="5"/>
        <v>f</v>
      </c>
      <c r="Y62" s="15">
        <f>'[1]3b'!O201</f>
        <v>0</v>
      </c>
      <c r="Z62" s="15">
        <f>'[1]3b'!P202</f>
        <v>0</v>
      </c>
      <c r="AA62" s="15">
        <f>'[1]3b'!$Q$203</f>
        <v>0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.75">
      <c r="A63" s="23"/>
      <c r="B63" s="236"/>
      <c r="C63" s="14" t="s">
        <v>85</v>
      </c>
      <c r="D63" s="14">
        <f>'[1]1'!H63</f>
        <v>155</v>
      </c>
      <c r="E63" s="14">
        <f>'[1]4a'!$T$311</f>
        <v>155</v>
      </c>
      <c r="F63" s="14">
        <f>'[1]2b'!T310</f>
        <v>14798</v>
      </c>
      <c r="G63" s="14">
        <f>'[1]2b'!U310</f>
        <v>2761</v>
      </c>
      <c r="H63" s="14">
        <f>'[1]4a'!V311</f>
        <v>7438</v>
      </c>
      <c r="I63" s="14">
        <f>'[1]4a'!W311</f>
        <v>3805</v>
      </c>
      <c r="J63" s="14">
        <f>'[1]4a'!X311</f>
        <v>2823</v>
      </c>
      <c r="K63" s="14">
        <f>IF('[1]6'!J62&gt;=21,'Format II'!D63,0)</f>
        <v>0</v>
      </c>
      <c r="L63" s="14">
        <f>'[1]6'!G62</f>
        <v>0</v>
      </c>
      <c r="M63" s="14">
        <f>'[1]6'!H62</f>
        <v>0</v>
      </c>
      <c r="N63" s="14">
        <f>'[1]3a'!G157</f>
        <v>150</v>
      </c>
      <c r="O63" s="14">
        <f t="shared" si="21"/>
        <v>1</v>
      </c>
      <c r="P63" s="14">
        <f t="shared" si="22"/>
        <v>0</v>
      </c>
      <c r="Q63" s="14">
        <f>'[1]5a'!K205</f>
        <v>14173</v>
      </c>
      <c r="R63" s="14">
        <v>0</v>
      </c>
      <c r="S63" s="14">
        <f>'[1]5a'!K206</f>
        <v>65</v>
      </c>
      <c r="T63" s="14">
        <f>'[1]5a'!K207</f>
        <v>9</v>
      </c>
      <c r="U63" s="14">
        <f t="shared" si="23"/>
        <v>14247</v>
      </c>
      <c r="V63" s="1">
        <f t="shared" si="3"/>
        <v>155</v>
      </c>
      <c r="W63" s="1">
        <f t="shared" si="4"/>
        <v>0</v>
      </c>
      <c r="X63" s="1" t="str">
        <f t="shared" si="5"/>
        <v>f</v>
      </c>
      <c r="Y63" s="15">
        <f>'[1]3b'!O205</f>
        <v>1</v>
      </c>
      <c r="Z63" s="15">
        <f>'[1]3b'!P206</f>
        <v>0</v>
      </c>
      <c r="AA63" s="15">
        <f>'[1]3b'!$Q$207</f>
        <v>0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8.75">
      <c r="A64" s="23"/>
      <c r="B64" s="236"/>
      <c r="C64" s="14" t="s">
        <v>86</v>
      </c>
      <c r="D64" s="14">
        <f>'[1]1'!H64</f>
        <v>74</v>
      </c>
      <c r="E64" s="14">
        <f>'[1]4a'!$T$317</f>
        <v>74</v>
      </c>
      <c r="F64" s="14">
        <f>'[1]2b'!T316</f>
        <v>3422</v>
      </c>
      <c r="G64" s="14">
        <f>'[1]2b'!U316</f>
        <v>648</v>
      </c>
      <c r="H64" s="14">
        <f>'[1]4a'!V317</f>
        <v>1593</v>
      </c>
      <c r="I64" s="14">
        <f>'[1]4a'!W317</f>
        <v>838</v>
      </c>
      <c r="J64" s="14">
        <f>'[1]4a'!X317</f>
        <v>648</v>
      </c>
      <c r="K64" s="14">
        <f>IF('[1]6'!J63&gt;=21,'Format II'!D64,0)</f>
        <v>0</v>
      </c>
      <c r="L64" s="14">
        <f>'[1]6'!G63</f>
        <v>0</v>
      </c>
      <c r="M64" s="14">
        <f>'[1]6'!H63</f>
        <v>0</v>
      </c>
      <c r="N64" s="14">
        <f>'[1]3a'!G160</f>
        <v>40</v>
      </c>
      <c r="O64" s="14">
        <f t="shared" si="21"/>
        <v>0</v>
      </c>
      <c r="P64" s="14">
        <f t="shared" si="22"/>
        <v>0</v>
      </c>
      <c r="Q64" s="14">
        <f>'[1]5a'!K209</f>
        <v>3049</v>
      </c>
      <c r="R64" s="14">
        <v>0</v>
      </c>
      <c r="S64" s="14">
        <f>'[1]5a'!K210</f>
        <v>58</v>
      </c>
      <c r="T64" s="14">
        <f>'[1]5a'!K211</f>
        <v>5</v>
      </c>
      <c r="U64" s="14">
        <f t="shared" si="23"/>
        <v>3112</v>
      </c>
      <c r="V64" s="1">
        <f t="shared" si="3"/>
        <v>74</v>
      </c>
      <c r="W64" s="1">
        <f t="shared" si="4"/>
        <v>0</v>
      </c>
      <c r="X64" s="1" t="str">
        <f t="shared" si="5"/>
        <v>f</v>
      </c>
      <c r="Y64" s="15">
        <f>'[1]3b'!O209</f>
        <v>0</v>
      </c>
      <c r="Z64" s="15">
        <f>'[1]3b'!P210</f>
        <v>0</v>
      </c>
      <c r="AA64" s="15">
        <f>'[1]3b'!$Q$211</f>
        <v>0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8.75">
      <c r="A65" s="23"/>
      <c r="B65" s="236"/>
      <c r="C65" s="14" t="s">
        <v>87</v>
      </c>
      <c r="D65" s="14">
        <f>'[1]1'!H65</f>
        <v>231</v>
      </c>
      <c r="E65" s="14">
        <f>'[1]4a'!$T$323</f>
        <v>158</v>
      </c>
      <c r="F65" s="14">
        <f>'[1]2b'!T322</f>
        <v>29484</v>
      </c>
      <c r="G65" s="14">
        <f>'[1]2b'!U322</f>
        <v>4805</v>
      </c>
      <c r="H65" s="14">
        <f>'[1]4a'!V323</f>
        <v>4858</v>
      </c>
      <c r="I65" s="14">
        <f>'[1]4a'!W323</f>
        <v>2313</v>
      </c>
      <c r="J65" s="14">
        <f>'[1]4a'!X323</f>
        <v>3918</v>
      </c>
      <c r="K65" s="14">
        <f>IF('[1]6'!J64&gt;=21,'Format II'!D65,0)</f>
        <v>0</v>
      </c>
      <c r="L65" s="14">
        <f>'[1]6'!G64</f>
        <v>0</v>
      </c>
      <c r="M65" s="14">
        <f>'[1]6'!H64</f>
        <v>0</v>
      </c>
      <c r="N65" s="14">
        <f>'[1]3a'!G163</f>
        <v>292</v>
      </c>
      <c r="O65" s="14">
        <f t="shared" si="21"/>
        <v>1</v>
      </c>
      <c r="P65" s="14">
        <f t="shared" si="22"/>
        <v>0</v>
      </c>
      <c r="Q65" s="14">
        <f>'[1]5a'!K213</f>
        <v>25140</v>
      </c>
      <c r="R65" s="14">
        <v>0</v>
      </c>
      <c r="S65" s="14">
        <f>'[1]5a'!K214</f>
        <v>42</v>
      </c>
      <c r="T65" s="14">
        <f>'[1]5a'!K215</f>
        <v>5</v>
      </c>
      <c r="U65" s="14">
        <f t="shared" si="23"/>
        <v>25187</v>
      </c>
      <c r="V65" s="1">
        <f t="shared" si="3"/>
        <v>231</v>
      </c>
      <c r="W65" s="1">
        <f t="shared" si="4"/>
        <v>0</v>
      </c>
      <c r="X65" s="1" t="str">
        <f t="shared" si="5"/>
        <v>f</v>
      </c>
      <c r="Y65" s="15">
        <f>'[1]3b'!O213</f>
        <v>1</v>
      </c>
      <c r="Z65" s="15">
        <f>'[1]3b'!P214</f>
        <v>0</v>
      </c>
      <c r="AA65" s="15">
        <f>'[1]3b'!$Q$215</f>
        <v>0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8.75">
      <c r="A66" s="23"/>
      <c r="B66" s="236"/>
      <c r="C66" s="14" t="s">
        <v>88</v>
      </c>
      <c r="D66" s="14">
        <f>'[1]1'!H66</f>
        <v>126</v>
      </c>
      <c r="E66" s="14">
        <f>'[1]4a'!$T$329</f>
        <v>126</v>
      </c>
      <c r="F66" s="14">
        <f>'[1]2b'!T328</f>
        <v>17246</v>
      </c>
      <c r="G66" s="14">
        <f>'[1]2b'!U328</f>
        <v>3158</v>
      </c>
      <c r="H66" s="14">
        <f>'[1]4a'!V329</f>
        <v>8569</v>
      </c>
      <c r="I66" s="14">
        <f>'[1]4a'!W329</f>
        <v>3135</v>
      </c>
      <c r="J66" s="14">
        <f>'[1]4a'!X329</f>
        <v>3076</v>
      </c>
      <c r="K66" s="14">
        <f>IF('[1]6'!J65&gt;=21,'Format II'!D66,0)</f>
        <v>0</v>
      </c>
      <c r="L66" s="14">
        <f>'[1]6'!G65</f>
        <v>0</v>
      </c>
      <c r="M66" s="14">
        <f>'[1]6'!H65</f>
        <v>0</v>
      </c>
      <c r="N66" s="14">
        <f>'[1]3a'!G166</f>
        <v>185</v>
      </c>
      <c r="O66" s="14">
        <f t="shared" si="21"/>
        <v>7</v>
      </c>
      <c r="P66" s="14">
        <f t="shared" si="22"/>
        <v>0</v>
      </c>
      <c r="Q66" s="14">
        <f>'[1]5a'!K217</f>
        <v>14448</v>
      </c>
      <c r="R66" s="14">
        <v>0</v>
      </c>
      <c r="S66" s="14">
        <f>'[1]5a'!K218</f>
        <v>294</v>
      </c>
      <c r="T66" s="14">
        <f>'[1]5a'!K219</f>
        <v>11</v>
      </c>
      <c r="U66" s="14">
        <f t="shared" si="23"/>
        <v>14753</v>
      </c>
      <c r="V66" s="1">
        <f t="shared" si="3"/>
        <v>126</v>
      </c>
      <c r="W66" s="1">
        <f t="shared" si="4"/>
        <v>0</v>
      </c>
      <c r="X66" s="1" t="str">
        <f t="shared" si="5"/>
        <v>f</v>
      </c>
      <c r="Y66" s="15">
        <f>'[1]3b'!O217</f>
        <v>7</v>
      </c>
      <c r="Z66" s="15">
        <f>'[1]3b'!P218</f>
        <v>0</v>
      </c>
      <c r="AA66" s="15">
        <f>'[1]3b'!$Q$219</f>
        <v>0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23"/>
      <c r="B67" s="232"/>
      <c r="C67" s="19" t="s">
        <v>40</v>
      </c>
      <c r="D67" s="20">
        <f>'[1]1'!H67</f>
        <v>1032</v>
      </c>
      <c r="E67" s="19">
        <f aca="true" t="shared" si="24" ref="E67:U67">SUM(E58:E66)</f>
        <v>957</v>
      </c>
      <c r="F67" s="19">
        <f t="shared" si="24"/>
        <v>81304</v>
      </c>
      <c r="G67" s="19">
        <f t="shared" si="24"/>
        <v>14234</v>
      </c>
      <c r="H67" s="19">
        <f t="shared" si="24"/>
        <v>29775</v>
      </c>
      <c r="I67" s="19">
        <f t="shared" si="24"/>
        <v>14588</v>
      </c>
      <c r="J67" s="19">
        <f t="shared" si="24"/>
        <v>13358</v>
      </c>
      <c r="K67" s="19">
        <f t="shared" si="24"/>
        <v>0</v>
      </c>
      <c r="L67" s="19">
        <f t="shared" si="24"/>
        <v>0</v>
      </c>
      <c r="M67" s="19">
        <f t="shared" si="24"/>
        <v>0</v>
      </c>
      <c r="N67" s="19">
        <f t="shared" si="24"/>
        <v>860</v>
      </c>
      <c r="O67" s="19">
        <f t="shared" si="24"/>
        <v>9</v>
      </c>
      <c r="P67" s="19">
        <f t="shared" si="24"/>
        <v>0</v>
      </c>
      <c r="Q67" s="19">
        <f t="shared" si="24"/>
        <v>70365</v>
      </c>
      <c r="R67" s="19">
        <f t="shared" si="24"/>
        <v>0</v>
      </c>
      <c r="S67" s="19">
        <f t="shared" si="24"/>
        <v>594</v>
      </c>
      <c r="T67" s="19">
        <f t="shared" si="24"/>
        <v>43</v>
      </c>
      <c r="U67" s="19">
        <f t="shared" si="24"/>
        <v>71002</v>
      </c>
      <c r="V67" s="1">
        <f t="shared" si="3"/>
        <v>1032</v>
      </c>
      <c r="W67" s="1">
        <f t="shared" si="4"/>
        <v>0</v>
      </c>
      <c r="X67" s="1" t="str">
        <f t="shared" si="5"/>
        <v>f</v>
      </c>
      <c r="Y67" s="15"/>
      <c r="Z67" s="15"/>
      <c r="AA67" s="1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6.5" customHeight="1">
      <c r="A68" s="23">
        <v>8</v>
      </c>
      <c r="B68" s="235" t="s">
        <v>89</v>
      </c>
      <c r="C68" s="14" t="s">
        <v>90</v>
      </c>
      <c r="D68" s="14">
        <f>'[1]1'!H68</f>
        <v>81</v>
      </c>
      <c r="E68" s="14">
        <f>'[1]4a'!$T$335</f>
        <v>73</v>
      </c>
      <c r="F68" s="14">
        <f>'[1]2b'!T334</f>
        <v>1998</v>
      </c>
      <c r="G68" s="14">
        <f>'[1]2b'!U334</f>
        <v>440</v>
      </c>
      <c r="H68" s="14">
        <f>'[1]4a'!V335</f>
        <v>1206</v>
      </c>
      <c r="I68" s="14">
        <f>'[1]4a'!W335</f>
        <v>522</v>
      </c>
      <c r="J68" s="14">
        <f>'[1]4a'!X335</f>
        <v>440</v>
      </c>
      <c r="K68" s="14">
        <f>IF('[1]6'!J67&gt;=21,'Format II'!D68,0)</f>
        <v>81</v>
      </c>
      <c r="L68" s="14">
        <f>'[1]6'!G67</f>
        <v>0</v>
      </c>
      <c r="M68" s="14">
        <f>'[1]6'!H67</f>
        <v>0</v>
      </c>
      <c r="N68" s="14">
        <f>'[1]3a'!G169</f>
        <v>22</v>
      </c>
      <c r="O68" s="14">
        <f aca="true" t="shared" si="25" ref="O68:O82">+Y68+Z68</f>
        <v>0</v>
      </c>
      <c r="P68" s="14">
        <f aca="true" t="shared" si="26" ref="P68:P82">AA68</f>
        <v>0</v>
      </c>
      <c r="Q68" s="14">
        <f>'[1]5a'!K221</f>
        <v>1978</v>
      </c>
      <c r="R68" s="14">
        <v>0</v>
      </c>
      <c r="S68" s="14">
        <f>'[1]5a'!K222</f>
        <v>20</v>
      </c>
      <c r="T68" s="14">
        <f>'[1]5a'!K223</f>
        <v>0</v>
      </c>
      <c r="U68" s="14">
        <f aca="true" t="shared" si="27" ref="U68:U82">SUM(Q68:T68)</f>
        <v>1998</v>
      </c>
      <c r="V68" s="1">
        <f t="shared" si="3"/>
        <v>0</v>
      </c>
      <c r="W68" s="1">
        <f t="shared" si="4"/>
        <v>0</v>
      </c>
      <c r="X68" s="1" t="str">
        <f t="shared" si="5"/>
        <v>f</v>
      </c>
      <c r="Y68" s="15">
        <f>'[1]3b'!O221</f>
        <v>0</v>
      </c>
      <c r="Z68" s="15">
        <f>'[1]3b'!P222</f>
        <v>0</v>
      </c>
      <c r="AA68" s="15">
        <f>'[1]3b'!$Q$223</f>
        <v>0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6.5" customHeight="1">
      <c r="A69" s="23"/>
      <c r="B69" s="236"/>
      <c r="C69" s="14" t="s">
        <v>91</v>
      </c>
      <c r="D69" s="14">
        <f>'[1]1'!H69</f>
        <v>53</v>
      </c>
      <c r="E69" s="14">
        <f>'[1]4a'!$T$341</f>
        <v>46</v>
      </c>
      <c r="F69" s="14">
        <f>'[1]2b'!T340</f>
        <v>752</v>
      </c>
      <c r="G69" s="14">
        <f>'[1]2b'!U340</f>
        <v>156</v>
      </c>
      <c r="H69" s="14">
        <f>'[1]4a'!V341</f>
        <v>409</v>
      </c>
      <c r="I69" s="14">
        <f>'[1]4a'!W341</f>
        <v>243</v>
      </c>
      <c r="J69" s="14">
        <f>'[1]4a'!X341</f>
        <v>156</v>
      </c>
      <c r="K69" s="14">
        <f>IF('[1]6'!J68&gt;=21,'Format II'!D69,0)</f>
        <v>53</v>
      </c>
      <c r="L69" s="14">
        <f>'[1]6'!G68</f>
        <v>129</v>
      </c>
      <c r="M69" s="14">
        <f>'[1]6'!H68</f>
        <v>114</v>
      </c>
      <c r="N69" s="14">
        <f>'[1]3a'!G172</f>
        <v>10</v>
      </c>
      <c r="O69" s="14">
        <f t="shared" si="25"/>
        <v>1</v>
      </c>
      <c r="P69" s="14">
        <f t="shared" si="26"/>
        <v>0</v>
      </c>
      <c r="Q69" s="14">
        <f>'[1]5a'!K225</f>
        <v>733</v>
      </c>
      <c r="R69" s="14">
        <v>0</v>
      </c>
      <c r="S69" s="14">
        <f>'[1]5a'!K226</f>
        <v>9</v>
      </c>
      <c r="T69" s="14">
        <f>'[1]5a'!K227</f>
        <v>1</v>
      </c>
      <c r="U69" s="14">
        <f t="shared" si="27"/>
        <v>743</v>
      </c>
      <c r="V69" s="1">
        <f t="shared" si="3"/>
        <v>0</v>
      </c>
      <c r="W69" s="1">
        <f t="shared" si="4"/>
        <v>243</v>
      </c>
      <c r="X69" s="1" t="str">
        <f t="shared" si="5"/>
        <v>t</v>
      </c>
      <c r="Y69" s="15">
        <f>'[1]3b'!O225</f>
        <v>1</v>
      </c>
      <c r="Z69" s="15">
        <f>'[1]3b'!P226</f>
        <v>0</v>
      </c>
      <c r="AA69" s="15">
        <f>'[1]3b'!$Q$227</f>
        <v>0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6.5" customHeight="1">
      <c r="A70" s="23"/>
      <c r="B70" s="236"/>
      <c r="C70" s="14" t="s">
        <v>92</v>
      </c>
      <c r="D70" s="14">
        <f>'[1]1'!H70</f>
        <v>66</v>
      </c>
      <c r="E70" s="14">
        <f>'[1]4a'!$T$347</f>
        <v>62</v>
      </c>
      <c r="F70" s="14">
        <f>'[1]2b'!T346</f>
        <v>1039</v>
      </c>
      <c r="G70" s="14">
        <f>'[1]2b'!U346</f>
        <v>199</v>
      </c>
      <c r="H70" s="14">
        <f>'[1]4a'!V347</f>
        <v>556</v>
      </c>
      <c r="I70" s="14">
        <f>'[1]4a'!W347</f>
        <v>310</v>
      </c>
      <c r="J70" s="14">
        <f>'[1]4a'!X347</f>
        <v>199</v>
      </c>
      <c r="K70" s="14">
        <f>IF('[1]6'!J69&gt;=21,'Format II'!D70,0)</f>
        <v>0</v>
      </c>
      <c r="L70" s="14">
        <f>'[1]6'!G69</f>
        <v>151</v>
      </c>
      <c r="M70" s="14">
        <f>'[1]6'!H69</f>
        <v>159</v>
      </c>
      <c r="N70" s="14">
        <f>'[1]3a'!G175</f>
        <v>11</v>
      </c>
      <c r="O70" s="14">
        <f t="shared" si="25"/>
        <v>1</v>
      </c>
      <c r="P70" s="14">
        <f t="shared" si="26"/>
        <v>0</v>
      </c>
      <c r="Q70" s="14">
        <f>'[1]5a'!K229</f>
        <v>969</v>
      </c>
      <c r="R70" s="14">
        <v>0</v>
      </c>
      <c r="S70" s="14">
        <f>'[1]5a'!K230</f>
        <v>3</v>
      </c>
      <c r="T70" s="14">
        <f>'[1]5a'!K231</f>
        <v>1</v>
      </c>
      <c r="U70" s="14">
        <f t="shared" si="27"/>
        <v>973</v>
      </c>
      <c r="V70" s="1">
        <f t="shared" si="3"/>
        <v>66</v>
      </c>
      <c r="W70" s="1">
        <f t="shared" si="4"/>
        <v>310</v>
      </c>
      <c r="X70" s="1" t="str">
        <f t="shared" si="5"/>
        <v>t</v>
      </c>
      <c r="Y70" s="15">
        <f>'[1]3b'!O229</f>
        <v>1</v>
      </c>
      <c r="Z70" s="15">
        <f>'[1]3b'!P230</f>
        <v>0</v>
      </c>
      <c r="AA70" s="15">
        <f>'[1]3b'!$Q$231</f>
        <v>0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6.5" customHeight="1">
      <c r="A71" s="23"/>
      <c r="B71" s="236"/>
      <c r="C71" s="14" t="s">
        <v>93</v>
      </c>
      <c r="D71" s="14">
        <f>'[1]1'!H71</f>
        <v>86</v>
      </c>
      <c r="E71" s="14">
        <f>'[1]4a'!$T$353</f>
        <v>78</v>
      </c>
      <c r="F71" s="14">
        <f>'[1]2b'!T352</f>
        <v>3520</v>
      </c>
      <c r="G71" s="14">
        <f>'[1]2b'!U352</f>
        <v>513</v>
      </c>
      <c r="H71" s="14">
        <f>'[1]4a'!V353</f>
        <v>1593</v>
      </c>
      <c r="I71" s="14">
        <f>'[1]4a'!W353</f>
        <v>691</v>
      </c>
      <c r="J71" s="14">
        <f>'[1]4a'!X353</f>
        <v>513</v>
      </c>
      <c r="K71" s="14">
        <f>IF('[1]6'!J70&gt;=21,'Format II'!D71,0)</f>
        <v>0</v>
      </c>
      <c r="L71" s="14">
        <f>'[1]6'!G70</f>
        <v>344</v>
      </c>
      <c r="M71" s="14">
        <f>'[1]6'!H70</f>
        <v>347</v>
      </c>
      <c r="N71" s="14">
        <f>'[1]3a'!G178</f>
        <v>34</v>
      </c>
      <c r="O71" s="14">
        <f t="shared" si="25"/>
        <v>0</v>
      </c>
      <c r="P71" s="14">
        <f t="shared" si="26"/>
        <v>0</v>
      </c>
      <c r="Q71" s="14">
        <f>'[1]5a'!K233</f>
        <v>2563</v>
      </c>
      <c r="R71" s="14">
        <v>0</v>
      </c>
      <c r="S71" s="14">
        <f>'[1]5a'!K234</f>
        <v>4</v>
      </c>
      <c r="T71" s="14">
        <f>'[1]5a'!K235</f>
        <v>0</v>
      </c>
      <c r="U71" s="14">
        <f t="shared" si="27"/>
        <v>2567</v>
      </c>
      <c r="V71" s="1">
        <f t="shared" si="3"/>
        <v>86</v>
      </c>
      <c r="W71" s="1">
        <f t="shared" si="4"/>
        <v>691</v>
      </c>
      <c r="X71" s="1" t="str">
        <f t="shared" si="5"/>
        <v>t</v>
      </c>
      <c r="Y71" s="15">
        <f>'[1]3b'!O233</f>
        <v>0</v>
      </c>
      <c r="Z71" s="15">
        <f>'[1]3b'!P234</f>
        <v>0</v>
      </c>
      <c r="AA71" s="15">
        <f>'[1]3b'!$Q$235</f>
        <v>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6.5" customHeight="1">
      <c r="A72" s="23"/>
      <c r="B72" s="236"/>
      <c r="C72" s="14" t="s">
        <v>94</v>
      </c>
      <c r="D72" s="14">
        <f>'[1]1'!H72</f>
        <v>203</v>
      </c>
      <c r="E72" s="14">
        <f>'[1]4a'!$T$359</f>
        <v>165</v>
      </c>
      <c r="F72" s="14">
        <f>'[1]2b'!T358</f>
        <v>12465</v>
      </c>
      <c r="G72" s="14">
        <f>'[1]2b'!U358</f>
        <v>2192</v>
      </c>
      <c r="H72" s="14">
        <f>'[1]4a'!V359</f>
        <v>6364</v>
      </c>
      <c r="I72" s="14">
        <f>'[1]4a'!W359</f>
        <v>995</v>
      </c>
      <c r="J72" s="14">
        <f>'[1]4a'!X359</f>
        <v>2192</v>
      </c>
      <c r="K72" s="14">
        <f>IF('[1]6'!J71&gt;=21,'Format II'!D72,0)</f>
        <v>0</v>
      </c>
      <c r="L72" s="14">
        <f>'[1]6'!G71</f>
        <v>0</v>
      </c>
      <c r="M72" s="14">
        <f>'[1]6'!H71</f>
        <v>0</v>
      </c>
      <c r="N72" s="14">
        <f>'[1]3a'!G181</f>
        <v>119</v>
      </c>
      <c r="O72" s="14">
        <f t="shared" si="25"/>
        <v>0</v>
      </c>
      <c r="P72" s="14">
        <f t="shared" si="26"/>
        <v>0</v>
      </c>
      <c r="Q72" s="14">
        <f>'[1]5a'!K237</f>
        <v>8304</v>
      </c>
      <c r="R72" s="14">
        <v>0</v>
      </c>
      <c r="S72" s="14">
        <f>'[1]5a'!K238</f>
        <v>3</v>
      </c>
      <c r="T72" s="14">
        <f>'[1]5a'!K239</f>
        <v>5</v>
      </c>
      <c r="U72" s="14">
        <f t="shared" si="27"/>
        <v>8312</v>
      </c>
      <c r="V72" s="1">
        <f t="shared" si="3"/>
        <v>203</v>
      </c>
      <c r="W72" s="1">
        <f t="shared" si="4"/>
        <v>0</v>
      </c>
      <c r="X72" s="1" t="str">
        <f t="shared" si="5"/>
        <v>f</v>
      </c>
      <c r="Y72" s="15">
        <f>'[1]3b'!O237</f>
        <v>0</v>
      </c>
      <c r="Z72" s="15">
        <f>'[1]3b'!P238</f>
        <v>0</v>
      </c>
      <c r="AA72" s="15">
        <f>'[1]3b'!$Q$239</f>
        <v>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6.5" customHeight="1">
      <c r="A73" s="23"/>
      <c r="B73" s="236"/>
      <c r="C73" s="14" t="s">
        <v>95</v>
      </c>
      <c r="D73" s="14">
        <f>'[1]1'!H73</f>
        <v>55</v>
      </c>
      <c r="E73" s="14">
        <f>'[1]4a'!$T$365</f>
        <v>0</v>
      </c>
      <c r="F73" s="14">
        <f>'[1]2b'!T364</f>
        <v>1334</v>
      </c>
      <c r="G73" s="14">
        <f>'[1]2b'!U364</f>
        <v>275</v>
      </c>
      <c r="H73" s="14">
        <f>'[1]4a'!V365</f>
        <v>645</v>
      </c>
      <c r="I73" s="14">
        <f>'[1]4a'!W365</f>
        <v>401</v>
      </c>
      <c r="J73" s="14">
        <f>'[1]4a'!X365</f>
        <v>275</v>
      </c>
      <c r="K73" s="14">
        <f>IF('[1]6'!J72&gt;=21,'Format II'!D73,0)</f>
        <v>0</v>
      </c>
      <c r="L73" s="14">
        <f>'[1]6'!G72</f>
        <v>0</v>
      </c>
      <c r="M73" s="14">
        <f>'[1]6'!H72</f>
        <v>0</v>
      </c>
      <c r="N73" s="14">
        <f>'[1]3a'!G184</f>
        <v>20</v>
      </c>
      <c r="O73" s="14">
        <f t="shared" si="25"/>
        <v>0</v>
      </c>
      <c r="P73" s="14">
        <f t="shared" si="26"/>
        <v>0</v>
      </c>
      <c r="Q73" s="14">
        <f>'[1]5a'!K241</f>
        <v>1197</v>
      </c>
      <c r="R73" s="14">
        <v>0</v>
      </c>
      <c r="S73" s="14">
        <f>'[1]5a'!K242</f>
        <v>5</v>
      </c>
      <c r="T73" s="14">
        <f>'[1]5a'!K243</f>
        <v>4</v>
      </c>
      <c r="U73" s="14">
        <f t="shared" si="27"/>
        <v>1206</v>
      </c>
      <c r="V73" s="1">
        <f t="shared" si="3"/>
        <v>55</v>
      </c>
      <c r="W73" s="1">
        <f t="shared" si="4"/>
        <v>0</v>
      </c>
      <c r="X73" s="1" t="str">
        <f t="shared" si="5"/>
        <v>f</v>
      </c>
      <c r="Y73" s="15">
        <f>'[1]3b'!O241</f>
        <v>0</v>
      </c>
      <c r="Z73" s="15">
        <f>'[1]3b'!P242</f>
        <v>0</v>
      </c>
      <c r="AA73" s="15">
        <f>'[1]3b'!$Q$243</f>
        <v>0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6.5" customHeight="1">
      <c r="A74" s="23"/>
      <c r="B74" s="236"/>
      <c r="C74" s="14" t="s">
        <v>96</v>
      </c>
      <c r="D74" s="14">
        <f>'[1]1'!H74</f>
        <v>103</v>
      </c>
      <c r="E74" s="14">
        <f>'[1]4a'!$T$371</f>
        <v>103</v>
      </c>
      <c r="F74" s="14">
        <f>'[1]2b'!T370</f>
        <v>3781</v>
      </c>
      <c r="G74" s="14">
        <f>'[1]2b'!U370</f>
        <v>726</v>
      </c>
      <c r="H74" s="14">
        <f>'[1]4a'!V371</f>
        <v>1809</v>
      </c>
      <c r="I74" s="14">
        <f>'[1]4a'!W371</f>
        <v>1592</v>
      </c>
      <c r="J74" s="14">
        <f>'[1]4a'!X371</f>
        <v>726</v>
      </c>
      <c r="K74" s="14">
        <f>IF('[1]6'!J73&gt;=21,'Format II'!D74,0)</f>
        <v>103</v>
      </c>
      <c r="L74" s="14">
        <f>'[1]6'!G73</f>
        <v>0</v>
      </c>
      <c r="M74" s="14">
        <f>'[1]6'!H73</f>
        <v>0</v>
      </c>
      <c r="N74" s="14">
        <f>'[1]3a'!G187</f>
        <v>41</v>
      </c>
      <c r="O74" s="14">
        <f t="shared" si="25"/>
        <v>0</v>
      </c>
      <c r="P74" s="14">
        <f t="shared" si="26"/>
        <v>0</v>
      </c>
      <c r="Q74" s="14">
        <f>'[1]5a'!K245</f>
        <v>3779</v>
      </c>
      <c r="R74" s="14">
        <v>0</v>
      </c>
      <c r="S74" s="14">
        <f>'[1]5a'!K246</f>
        <v>2</v>
      </c>
      <c r="T74" s="14">
        <f>'[1]5a'!K247</f>
        <v>0</v>
      </c>
      <c r="U74" s="14">
        <f t="shared" si="27"/>
        <v>3781</v>
      </c>
      <c r="V74" s="1">
        <f t="shared" si="3"/>
        <v>0</v>
      </c>
      <c r="W74" s="1">
        <f t="shared" si="4"/>
        <v>0</v>
      </c>
      <c r="X74" s="1" t="str">
        <f t="shared" si="5"/>
        <v>f</v>
      </c>
      <c r="Y74" s="15">
        <f>'[1]3b'!O245</f>
        <v>0</v>
      </c>
      <c r="Z74" s="15">
        <f>'[1]3b'!P246</f>
        <v>0</v>
      </c>
      <c r="AA74" s="15">
        <f>'[1]3b'!$Q$247</f>
        <v>0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6.5" customHeight="1">
      <c r="A75" s="23"/>
      <c r="B75" s="236"/>
      <c r="C75" s="14" t="s">
        <v>97</v>
      </c>
      <c r="D75" s="14">
        <f>'[1]1'!H75</f>
        <v>44</v>
      </c>
      <c r="E75" s="14">
        <f>'[1]4a'!$T$377</f>
        <v>40</v>
      </c>
      <c r="F75" s="14">
        <f>'[1]2b'!T376</f>
        <v>607</v>
      </c>
      <c r="G75" s="14">
        <f>'[1]2b'!U376</f>
        <v>114</v>
      </c>
      <c r="H75" s="14">
        <f>'[1]4a'!V377</f>
        <v>328</v>
      </c>
      <c r="I75" s="14">
        <f>'[1]4a'!W377</f>
        <v>178</v>
      </c>
      <c r="J75" s="14">
        <f>'[1]4a'!X377</f>
        <v>114</v>
      </c>
      <c r="K75" s="14">
        <f>IF('[1]6'!J74&gt;=21,'Format II'!D75,0)</f>
        <v>0</v>
      </c>
      <c r="L75" s="14">
        <f>'[1]6'!G74</f>
        <v>0</v>
      </c>
      <c r="M75" s="14">
        <f>'[1]6'!H74</f>
        <v>0</v>
      </c>
      <c r="N75" s="14">
        <f>'[1]3a'!G190</f>
        <v>11</v>
      </c>
      <c r="O75" s="14">
        <f t="shared" si="25"/>
        <v>0</v>
      </c>
      <c r="P75" s="14">
        <f t="shared" si="26"/>
        <v>0</v>
      </c>
      <c r="Q75" s="14">
        <f>'[1]5a'!K249</f>
        <v>564</v>
      </c>
      <c r="R75" s="14">
        <v>0</v>
      </c>
      <c r="S75" s="14">
        <f>'[1]5a'!K250</f>
        <v>0</v>
      </c>
      <c r="T75" s="14">
        <f>'[1]5a'!K251</f>
        <v>0</v>
      </c>
      <c r="U75" s="14">
        <f t="shared" si="27"/>
        <v>564</v>
      </c>
      <c r="V75" s="1">
        <f t="shared" si="3"/>
        <v>44</v>
      </c>
      <c r="W75" s="1">
        <f t="shared" si="4"/>
        <v>0</v>
      </c>
      <c r="X75" s="1" t="str">
        <f t="shared" si="5"/>
        <v>f</v>
      </c>
      <c r="Y75" s="15">
        <f>'[1]3b'!O249</f>
        <v>0</v>
      </c>
      <c r="Z75" s="15">
        <f>'[1]3b'!P250</f>
        <v>0</v>
      </c>
      <c r="AA75" s="15">
        <f>'[1]3b'!$Q$251</f>
        <v>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6.5" customHeight="1">
      <c r="A76" s="23"/>
      <c r="B76" s="236"/>
      <c r="C76" s="14" t="s">
        <v>98</v>
      </c>
      <c r="D76" s="14">
        <f>'[1]1'!H76</f>
        <v>43</v>
      </c>
      <c r="E76" s="14">
        <f>'[1]4a'!$T$383</f>
        <v>39</v>
      </c>
      <c r="F76" s="14">
        <f>'[1]2b'!T382</f>
        <v>717</v>
      </c>
      <c r="G76" s="14">
        <f>'[1]2b'!U382</f>
        <v>154</v>
      </c>
      <c r="H76" s="14">
        <f>'[1]4a'!V383</f>
        <v>376</v>
      </c>
      <c r="I76" s="14">
        <f>'[1]4a'!W383</f>
        <v>202</v>
      </c>
      <c r="J76" s="14">
        <f>'[1]4a'!X383</f>
        <v>154</v>
      </c>
      <c r="K76" s="14">
        <f>IF('[1]6'!J75&gt;=21,'Format II'!D76,0)</f>
        <v>43</v>
      </c>
      <c r="L76" s="14">
        <f>'[1]6'!G75</f>
        <v>111</v>
      </c>
      <c r="M76" s="14">
        <f>'[1]6'!H75</f>
        <v>91</v>
      </c>
      <c r="N76" s="14">
        <f>'[1]3a'!G193</f>
        <v>11</v>
      </c>
      <c r="O76" s="14">
        <f t="shared" si="25"/>
        <v>0</v>
      </c>
      <c r="P76" s="14">
        <f t="shared" si="26"/>
        <v>0</v>
      </c>
      <c r="Q76" s="14">
        <f>'[1]5a'!K253</f>
        <v>665</v>
      </c>
      <c r="R76" s="14">
        <v>0</v>
      </c>
      <c r="S76" s="14">
        <f>'[1]5a'!K254</f>
        <v>2</v>
      </c>
      <c r="T76" s="14">
        <f>'[1]5a'!K255</f>
        <v>0</v>
      </c>
      <c r="U76" s="14">
        <f t="shared" si="27"/>
        <v>667</v>
      </c>
      <c r="V76" s="1">
        <f t="shared" si="3"/>
        <v>0</v>
      </c>
      <c r="W76" s="1">
        <f t="shared" si="4"/>
        <v>202</v>
      </c>
      <c r="X76" s="1" t="str">
        <f t="shared" si="5"/>
        <v>t</v>
      </c>
      <c r="Y76" s="15">
        <f>'[1]3b'!O253</f>
        <v>0</v>
      </c>
      <c r="Z76" s="15">
        <f>'[1]3b'!P254</f>
        <v>0</v>
      </c>
      <c r="AA76" s="15">
        <f>'[1]3b'!$Q$255</f>
        <v>0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6.5" customHeight="1">
      <c r="A77" s="23"/>
      <c r="B77" s="236"/>
      <c r="C77" s="14" t="s">
        <v>99</v>
      </c>
      <c r="D77" s="14">
        <f>'[1]1'!H77</f>
        <v>70</v>
      </c>
      <c r="E77" s="14">
        <f>'[1]4a'!$T$389</f>
        <v>69</v>
      </c>
      <c r="F77" s="14">
        <f>'[1]2b'!T388</f>
        <v>1399</v>
      </c>
      <c r="G77" s="14">
        <f>'[1]2b'!U388</f>
        <v>229</v>
      </c>
      <c r="H77" s="14">
        <f>'[1]4a'!V389</f>
        <v>713</v>
      </c>
      <c r="I77" s="14">
        <f>'[1]4a'!W389</f>
        <v>515</v>
      </c>
      <c r="J77" s="14">
        <f>'[1]4a'!X389</f>
        <v>229</v>
      </c>
      <c r="K77" s="14">
        <f>IF('[1]6'!J76&gt;=21,'Format II'!D77,0)</f>
        <v>70</v>
      </c>
      <c r="L77" s="14">
        <f>'[1]6'!G76</f>
        <v>275</v>
      </c>
      <c r="M77" s="14">
        <f>'[1]6'!H76</f>
        <v>240</v>
      </c>
      <c r="N77" s="14">
        <f>'[1]3a'!G196</f>
        <v>18</v>
      </c>
      <c r="O77" s="14">
        <f t="shared" si="25"/>
        <v>0</v>
      </c>
      <c r="P77" s="14">
        <f t="shared" si="26"/>
        <v>0</v>
      </c>
      <c r="Q77" s="14">
        <f>'[1]5a'!K257</f>
        <v>1324</v>
      </c>
      <c r="R77" s="14">
        <v>0</v>
      </c>
      <c r="S77" s="14">
        <f>'[1]5a'!K258</f>
        <v>22</v>
      </c>
      <c r="T77" s="14">
        <f>'[1]5a'!K259</f>
        <v>11</v>
      </c>
      <c r="U77" s="14">
        <f t="shared" si="27"/>
        <v>1357</v>
      </c>
      <c r="V77" s="1">
        <f t="shared" si="3"/>
        <v>0</v>
      </c>
      <c r="W77" s="1">
        <f t="shared" si="4"/>
        <v>515</v>
      </c>
      <c r="X77" s="1" t="str">
        <f t="shared" si="5"/>
        <v>t</v>
      </c>
      <c r="Y77" s="15">
        <f>'[1]3b'!O257</f>
        <v>0</v>
      </c>
      <c r="Z77" s="15">
        <f>'[1]3b'!P258</f>
        <v>0</v>
      </c>
      <c r="AA77" s="15">
        <f>'[1]3b'!$Q$259</f>
        <v>0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6.5" customHeight="1">
      <c r="A78" s="23"/>
      <c r="B78" s="236"/>
      <c r="C78" s="14" t="s">
        <v>100</v>
      </c>
      <c r="D78" s="14">
        <f>'[1]1'!H78</f>
        <v>52</v>
      </c>
      <c r="E78" s="14">
        <f>'[1]4a'!$T$395</f>
        <v>49</v>
      </c>
      <c r="F78" s="14">
        <f>'[1]2b'!T394</f>
        <v>1188</v>
      </c>
      <c r="G78" s="14">
        <f>'[1]2b'!U394</f>
        <v>214</v>
      </c>
      <c r="H78" s="14">
        <f>'[1]4a'!V395</f>
        <v>587</v>
      </c>
      <c r="I78" s="14">
        <f>'[1]4a'!W395</f>
        <v>397</v>
      </c>
      <c r="J78" s="14">
        <f>'[1]4a'!X395</f>
        <v>194</v>
      </c>
      <c r="K78" s="14">
        <f>IF('[1]6'!J77&gt;=21,'Format II'!D78,0)</f>
        <v>0</v>
      </c>
      <c r="L78" s="14">
        <f>'[1]6'!G77</f>
        <v>0</v>
      </c>
      <c r="M78" s="14">
        <f>'[1]6'!H77</f>
        <v>0</v>
      </c>
      <c r="N78" s="14">
        <f>'[1]3a'!G199</f>
        <v>7</v>
      </c>
      <c r="O78" s="14">
        <f t="shared" si="25"/>
        <v>1</v>
      </c>
      <c r="P78" s="14">
        <f t="shared" si="26"/>
        <v>0</v>
      </c>
      <c r="Q78" s="14">
        <f>'[1]5a'!K261</f>
        <v>1072</v>
      </c>
      <c r="R78" s="14">
        <v>0</v>
      </c>
      <c r="S78" s="14">
        <f>'[1]5a'!K262</f>
        <v>1</v>
      </c>
      <c r="T78" s="14">
        <f>'[1]5a'!K263</f>
        <v>2</v>
      </c>
      <c r="U78" s="14">
        <f t="shared" si="27"/>
        <v>1075</v>
      </c>
      <c r="V78" s="1">
        <f t="shared" si="3"/>
        <v>52</v>
      </c>
      <c r="W78" s="1">
        <f t="shared" si="4"/>
        <v>0</v>
      </c>
      <c r="X78" s="1" t="str">
        <f t="shared" si="5"/>
        <v>f</v>
      </c>
      <c r="Y78" s="15">
        <f>'[1]3b'!O261</f>
        <v>1</v>
      </c>
      <c r="Z78" s="15">
        <f>'[1]3b'!P262</f>
        <v>0</v>
      </c>
      <c r="AA78" s="15">
        <f>'[1]3b'!$Q$263</f>
        <v>0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6.5" customHeight="1">
      <c r="A79" s="23"/>
      <c r="B79" s="236"/>
      <c r="C79" s="14" t="s">
        <v>101</v>
      </c>
      <c r="D79" s="14">
        <f>'[1]1'!H79</f>
        <v>64</v>
      </c>
      <c r="E79" s="14">
        <f>'[1]4a'!$T$401</f>
        <v>62</v>
      </c>
      <c r="F79" s="14">
        <f>'[1]2b'!T400</f>
        <v>1682</v>
      </c>
      <c r="G79" s="14">
        <f>'[1]2b'!U400</f>
        <v>384</v>
      </c>
      <c r="H79" s="14">
        <f>'[1]4a'!V401</f>
        <v>842</v>
      </c>
      <c r="I79" s="14">
        <f>'[1]4a'!W401</f>
        <v>549</v>
      </c>
      <c r="J79" s="14">
        <f>'[1]4a'!X401</f>
        <v>384</v>
      </c>
      <c r="K79" s="14">
        <f>IF('[1]6'!J78&gt;=21,'Format II'!D79,0)</f>
        <v>0</v>
      </c>
      <c r="L79" s="14">
        <f>'[1]6'!G78</f>
        <v>0</v>
      </c>
      <c r="M79" s="14">
        <f>'[1]6'!H78</f>
        <v>0</v>
      </c>
      <c r="N79" s="14">
        <f>'[1]3a'!G202</f>
        <v>23</v>
      </c>
      <c r="O79" s="14">
        <f t="shared" si="25"/>
        <v>0</v>
      </c>
      <c r="P79" s="14">
        <f t="shared" si="26"/>
        <v>1</v>
      </c>
      <c r="Q79" s="14">
        <f>'[1]5a'!K265</f>
        <v>1589</v>
      </c>
      <c r="R79" s="14">
        <v>0</v>
      </c>
      <c r="S79" s="14">
        <f>'[1]5a'!K266</f>
        <v>6</v>
      </c>
      <c r="T79" s="14">
        <f>'[1]5a'!K267</f>
        <v>2</v>
      </c>
      <c r="U79" s="14">
        <f t="shared" si="27"/>
        <v>1597</v>
      </c>
      <c r="V79" s="1">
        <f t="shared" si="3"/>
        <v>64</v>
      </c>
      <c r="W79" s="1">
        <f t="shared" si="4"/>
        <v>0</v>
      </c>
      <c r="X79" s="1" t="str">
        <f t="shared" si="5"/>
        <v>f</v>
      </c>
      <c r="Y79" s="15">
        <f>'[1]3b'!O265</f>
        <v>0</v>
      </c>
      <c r="Z79" s="15">
        <f>'[1]3b'!P266</f>
        <v>0</v>
      </c>
      <c r="AA79" s="15">
        <f>'[1]3b'!$Q$267</f>
        <v>1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6.5" customHeight="1">
      <c r="A80" s="23"/>
      <c r="B80" s="236"/>
      <c r="C80" s="14" t="s">
        <v>102</v>
      </c>
      <c r="D80" s="14">
        <f>'[1]1'!H80</f>
        <v>45</v>
      </c>
      <c r="E80" s="14">
        <f>'[1]4a'!$T$407</f>
        <v>45</v>
      </c>
      <c r="F80" s="14">
        <f>'[1]2b'!T406</f>
        <v>1026</v>
      </c>
      <c r="G80" s="14">
        <f>'[1]2b'!U406</f>
        <v>204</v>
      </c>
      <c r="H80" s="14">
        <f>'[1]4a'!V407</f>
        <v>570</v>
      </c>
      <c r="I80" s="14">
        <f>'[1]4a'!W407</f>
        <v>351</v>
      </c>
      <c r="J80" s="14">
        <f>'[1]4a'!X407</f>
        <v>204</v>
      </c>
      <c r="K80" s="14">
        <f>IF('[1]6'!J79&gt;=21,'Format II'!D80,0)</f>
        <v>0</v>
      </c>
      <c r="L80" s="14">
        <f>'[1]6'!G79</f>
        <v>184</v>
      </c>
      <c r="M80" s="14">
        <f>'[1]6'!H79</f>
        <v>167</v>
      </c>
      <c r="N80" s="14">
        <f>'[1]3a'!G205</f>
        <v>7</v>
      </c>
      <c r="O80" s="14">
        <f t="shared" si="25"/>
        <v>0</v>
      </c>
      <c r="P80" s="14">
        <f t="shared" si="26"/>
        <v>0</v>
      </c>
      <c r="Q80" s="14">
        <f>'[1]5a'!K269</f>
        <v>1021</v>
      </c>
      <c r="R80" s="14">
        <v>0</v>
      </c>
      <c r="S80" s="14">
        <f>'[1]5a'!K270</f>
        <v>4</v>
      </c>
      <c r="T80" s="14">
        <f>'[1]5a'!K271</f>
        <v>1</v>
      </c>
      <c r="U80" s="14">
        <f t="shared" si="27"/>
        <v>1026</v>
      </c>
      <c r="V80" s="1">
        <f t="shared" si="3"/>
        <v>45</v>
      </c>
      <c r="W80" s="1">
        <f t="shared" si="4"/>
        <v>351</v>
      </c>
      <c r="X80" s="1" t="str">
        <f t="shared" si="5"/>
        <v>t</v>
      </c>
      <c r="Y80" s="15">
        <f>'[1]3b'!O269</f>
        <v>0</v>
      </c>
      <c r="Z80" s="15">
        <f>'[1]3b'!P270</f>
        <v>0</v>
      </c>
      <c r="AA80" s="15">
        <f>'[1]3b'!$Q$271</f>
        <v>0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6.5" customHeight="1">
      <c r="A81" s="23"/>
      <c r="B81" s="236"/>
      <c r="C81" s="14" t="s">
        <v>103</v>
      </c>
      <c r="D81" s="14">
        <f>'[1]1'!H81</f>
        <v>59</v>
      </c>
      <c r="E81" s="14">
        <f>'[1]4a'!$T$413</f>
        <v>57</v>
      </c>
      <c r="F81" s="14">
        <f>'[1]2b'!T412</f>
        <v>937</v>
      </c>
      <c r="G81" s="14">
        <f>'[1]2b'!U412</f>
        <v>181</v>
      </c>
      <c r="H81" s="14">
        <f>'[1]4a'!V413</f>
        <v>537</v>
      </c>
      <c r="I81" s="14">
        <f>'[1]4a'!W413</f>
        <v>301</v>
      </c>
      <c r="J81" s="14">
        <f>'[1]4a'!X413</f>
        <v>181</v>
      </c>
      <c r="K81" s="14">
        <f>IF('[1]6'!J80&gt;=21,'Format II'!D81,0)</f>
        <v>0</v>
      </c>
      <c r="L81" s="14">
        <f>'[1]6'!G80</f>
        <v>155</v>
      </c>
      <c r="M81" s="14">
        <f>'[1]6'!H80</f>
        <v>146</v>
      </c>
      <c r="N81" s="14">
        <f>'[1]3a'!G208</f>
        <v>16</v>
      </c>
      <c r="O81" s="14">
        <f t="shared" si="25"/>
        <v>0</v>
      </c>
      <c r="P81" s="14">
        <f t="shared" si="26"/>
        <v>0</v>
      </c>
      <c r="Q81" s="14">
        <f>'[1]5a'!K273</f>
        <v>929</v>
      </c>
      <c r="R81" s="14">
        <v>0</v>
      </c>
      <c r="S81" s="14">
        <f>'[1]5a'!K274</f>
        <v>6</v>
      </c>
      <c r="T81" s="14">
        <f>'[1]5a'!K275</f>
        <v>1</v>
      </c>
      <c r="U81" s="14">
        <f t="shared" si="27"/>
        <v>936</v>
      </c>
      <c r="V81" s="1">
        <f t="shared" si="3"/>
        <v>59</v>
      </c>
      <c r="W81" s="1">
        <f t="shared" si="4"/>
        <v>301</v>
      </c>
      <c r="X81" s="1" t="str">
        <f t="shared" si="5"/>
        <v>t</v>
      </c>
      <c r="Y81" s="15">
        <f>'[1]3b'!O273</f>
        <v>0</v>
      </c>
      <c r="Z81" s="15">
        <f>'[1]3b'!P274</f>
        <v>0</v>
      </c>
      <c r="AA81" s="15">
        <f>'[1]3b'!$Q$275</f>
        <v>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6.5" customHeight="1">
      <c r="A82" s="23"/>
      <c r="B82" s="236"/>
      <c r="C82" s="14" t="s">
        <v>104</v>
      </c>
      <c r="D82" s="14">
        <f>'[1]1'!H82</f>
        <v>58</v>
      </c>
      <c r="E82" s="14">
        <f>'[1]4a'!$T$419</f>
        <v>50</v>
      </c>
      <c r="F82" s="14">
        <f>'[1]2b'!T418</f>
        <v>1038</v>
      </c>
      <c r="G82" s="14">
        <f>'[1]2b'!U418</f>
        <v>221</v>
      </c>
      <c r="H82" s="14">
        <f>'[1]4a'!V419</f>
        <v>582</v>
      </c>
      <c r="I82" s="14">
        <f>'[1]4a'!W419</f>
        <v>308</v>
      </c>
      <c r="J82" s="14">
        <f>'[1]4a'!X419</f>
        <v>221</v>
      </c>
      <c r="K82" s="14">
        <f>IF('[1]6'!J81&gt;=21,'Format II'!D82,0)</f>
        <v>0</v>
      </c>
      <c r="L82" s="14">
        <f>'[1]6'!G81</f>
        <v>0</v>
      </c>
      <c r="M82" s="14">
        <f>'[1]6'!H81</f>
        <v>0</v>
      </c>
      <c r="N82" s="14">
        <f>'[1]3a'!G211</f>
        <v>22</v>
      </c>
      <c r="O82" s="14">
        <f t="shared" si="25"/>
        <v>0</v>
      </c>
      <c r="P82" s="14">
        <f t="shared" si="26"/>
        <v>0</v>
      </c>
      <c r="Q82" s="14">
        <f>'[1]5a'!K277</f>
        <v>1028</v>
      </c>
      <c r="R82" s="14">
        <v>0</v>
      </c>
      <c r="S82" s="14">
        <f>'[1]5a'!K278</f>
        <v>2</v>
      </c>
      <c r="T82" s="14">
        <f>'[1]5a'!K279</f>
        <v>3</v>
      </c>
      <c r="U82" s="14">
        <f t="shared" si="27"/>
        <v>1033</v>
      </c>
      <c r="V82" s="1">
        <f t="shared" si="3"/>
        <v>58</v>
      </c>
      <c r="W82" s="1">
        <f t="shared" si="4"/>
        <v>0</v>
      </c>
      <c r="X82" s="1" t="str">
        <f t="shared" si="5"/>
        <v>f</v>
      </c>
      <c r="Y82" s="15">
        <f>'[1]3b'!O277</f>
        <v>0</v>
      </c>
      <c r="Z82" s="15">
        <f>'[1]3b'!P278</f>
        <v>0</v>
      </c>
      <c r="AA82" s="15">
        <f>'[1]3b'!$Q$279</f>
        <v>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6.5" customHeight="1">
      <c r="A83" s="23"/>
      <c r="B83" s="232"/>
      <c r="C83" s="19" t="s">
        <v>40</v>
      </c>
      <c r="D83" s="19">
        <f aca="true" t="shared" si="28" ref="D83:U83">SUM(D68:D82)</f>
        <v>1082</v>
      </c>
      <c r="E83" s="19">
        <f t="shared" si="28"/>
        <v>938</v>
      </c>
      <c r="F83" s="19">
        <f t="shared" si="28"/>
        <v>33483</v>
      </c>
      <c r="G83" s="19">
        <f t="shared" si="28"/>
        <v>6202</v>
      </c>
      <c r="H83" s="19">
        <f t="shared" si="28"/>
        <v>17117</v>
      </c>
      <c r="I83" s="19">
        <f t="shared" si="28"/>
        <v>7555</v>
      </c>
      <c r="J83" s="19">
        <f t="shared" si="28"/>
        <v>6182</v>
      </c>
      <c r="K83" s="19">
        <f t="shared" si="28"/>
        <v>350</v>
      </c>
      <c r="L83" s="19">
        <f t="shared" si="28"/>
        <v>1349</v>
      </c>
      <c r="M83" s="19">
        <f t="shared" si="28"/>
        <v>1264</v>
      </c>
      <c r="N83" s="19">
        <f t="shared" si="28"/>
        <v>372</v>
      </c>
      <c r="O83" s="19">
        <f t="shared" si="28"/>
        <v>3</v>
      </c>
      <c r="P83" s="19">
        <f t="shared" si="28"/>
        <v>1</v>
      </c>
      <c r="Q83" s="19">
        <f t="shared" si="28"/>
        <v>27715</v>
      </c>
      <c r="R83" s="19">
        <f t="shared" si="28"/>
        <v>0</v>
      </c>
      <c r="S83" s="19">
        <f t="shared" si="28"/>
        <v>89</v>
      </c>
      <c r="T83" s="19">
        <f t="shared" si="28"/>
        <v>31</v>
      </c>
      <c r="U83" s="19">
        <f t="shared" si="28"/>
        <v>27835</v>
      </c>
      <c r="V83" s="1">
        <f t="shared" si="3"/>
        <v>732</v>
      </c>
      <c r="W83" s="1">
        <f t="shared" si="4"/>
        <v>2613</v>
      </c>
      <c r="X83" s="1" t="str">
        <f t="shared" si="5"/>
        <v>f</v>
      </c>
      <c r="Y83" s="15"/>
      <c r="Z83" s="15"/>
      <c r="AA83" s="1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8.75">
      <c r="A84" s="13">
        <v>9</v>
      </c>
      <c r="B84" s="235" t="s">
        <v>105</v>
      </c>
      <c r="C84" s="26" t="s">
        <v>106</v>
      </c>
      <c r="D84" s="14">
        <f>'[1]1'!H84</f>
        <v>101</v>
      </c>
      <c r="E84" s="14">
        <f>'[1]4a'!$T$425</f>
        <v>101</v>
      </c>
      <c r="F84" s="14">
        <f>'[1]2b'!T424</f>
        <v>4379</v>
      </c>
      <c r="G84" s="14">
        <f>'[1]2b'!U424</f>
        <v>752</v>
      </c>
      <c r="H84" s="14">
        <f>'[1]4a'!V425</f>
        <v>2002</v>
      </c>
      <c r="I84" s="14">
        <f>'[1]4a'!W425</f>
        <v>1306</v>
      </c>
      <c r="J84" s="14">
        <f>'[1]4a'!X425</f>
        <v>752</v>
      </c>
      <c r="K84" s="14">
        <f>IF('[1]6'!J83&gt;=21,'Format II'!D84,0)</f>
        <v>0</v>
      </c>
      <c r="L84" s="14">
        <f>'[1]6'!G83</f>
        <v>547</v>
      </c>
      <c r="M84" s="14">
        <f>'[1]6'!H83</f>
        <v>659</v>
      </c>
      <c r="N84" s="14">
        <f>'[1]3a'!G214</f>
        <v>85</v>
      </c>
      <c r="O84" s="14">
        <f aca="true" t="shared" si="29" ref="O84:O91">+Y84+Z84</f>
        <v>0</v>
      </c>
      <c r="P84" s="14">
        <f aca="true" t="shared" si="30" ref="P84:P91">AA84</f>
        <v>0</v>
      </c>
      <c r="Q84" s="14">
        <f>'[1]5a'!K281</f>
        <v>3657</v>
      </c>
      <c r="R84" s="14">
        <v>0</v>
      </c>
      <c r="S84" s="14">
        <f>'[1]5a'!K282</f>
        <v>16</v>
      </c>
      <c r="T84" s="14">
        <f>'[1]5a'!K283</f>
        <v>3</v>
      </c>
      <c r="U84" s="14">
        <f aca="true" t="shared" si="31" ref="U84:U91">SUM(Q84:T84)</f>
        <v>3676</v>
      </c>
      <c r="V84" s="1">
        <f t="shared" si="3"/>
        <v>101</v>
      </c>
      <c r="W84" s="1">
        <f t="shared" si="4"/>
        <v>1206</v>
      </c>
      <c r="X84" s="1" t="str">
        <f t="shared" si="5"/>
        <v>f</v>
      </c>
      <c r="Y84" s="15">
        <f>'[1]3b'!O281</f>
        <v>0</v>
      </c>
      <c r="Z84" s="15">
        <f>'[1]3b'!P282</f>
        <v>0</v>
      </c>
      <c r="AA84" s="15">
        <f>'[1]3b'!$Q$283</f>
        <v>0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8.75">
      <c r="A85" s="16"/>
      <c r="B85" s="236"/>
      <c r="C85" s="26" t="s">
        <v>107</v>
      </c>
      <c r="D85" s="14">
        <f>'[1]1'!H85</f>
        <v>96</v>
      </c>
      <c r="E85" s="14">
        <f>'[1]4a'!$T$431</f>
        <v>96</v>
      </c>
      <c r="F85" s="14">
        <f>'[1]2b'!T430</f>
        <v>3574</v>
      </c>
      <c r="G85" s="14">
        <f>'[1]2b'!U430</f>
        <v>788</v>
      </c>
      <c r="H85" s="14">
        <f>'[1]4a'!V431</f>
        <v>1867</v>
      </c>
      <c r="I85" s="14">
        <f>'[1]4a'!W431</f>
        <v>1326</v>
      </c>
      <c r="J85" s="14">
        <f>'[1]4a'!X431</f>
        <v>788</v>
      </c>
      <c r="K85" s="14">
        <f>IF('[1]6'!J84&gt;=21,'Format II'!D85,0)</f>
        <v>0</v>
      </c>
      <c r="L85" s="14">
        <f>'[1]6'!G84</f>
        <v>714</v>
      </c>
      <c r="M85" s="14">
        <f>'[1]6'!H84</f>
        <v>612</v>
      </c>
      <c r="N85" s="14">
        <f>'[1]3a'!G217</f>
        <v>0</v>
      </c>
      <c r="O85" s="14">
        <f t="shared" si="29"/>
        <v>0</v>
      </c>
      <c r="P85" s="14">
        <f t="shared" si="30"/>
        <v>0</v>
      </c>
      <c r="Q85" s="14">
        <f>'[1]5a'!K285</f>
        <v>3573</v>
      </c>
      <c r="R85" s="14">
        <v>0</v>
      </c>
      <c r="S85" s="14">
        <f>'[1]5a'!K286</f>
        <v>1</v>
      </c>
      <c r="T85" s="14">
        <f>'[1]5a'!K287</f>
        <v>0</v>
      </c>
      <c r="U85" s="14">
        <f t="shared" si="31"/>
        <v>3574</v>
      </c>
      <c r="V85" s="1">
        <f t="shared" si="3"/>
        <v>96</v>
      </c>
      <c r="W85" s="1">
        <f t="shared" si="4"/>
        <v>1326</v>
      </c>
      <c r="X85" s="1" t="str">
        <f t="shared" si="5"/>
        <v>t</v>
      </c>
      <c r="Y85" s="15">
        <f>'[1]3b'!O285</f>
        <v>0</v>
      </c>
      <c r="Z85" s="15">
        <f>'[1]3b'!P286</f>
        <v>0</v>
      </c>
      <c r="AA85" s="15">
        <f>'[1]3b'!$Q$287</f>
        <v>0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8.75">
      <c r="A86" s="16"/>
      <c r="B86" s="236"/>
      <c r="C86" s="26" t="s">
        <v>108</v>
      </c>
      <c r="D86" s="14">
        <f>'[1]1'!H86</f>
        <v>78</v>
      </c>
      <c r="E86" s="14">
        <f>'[1]4a'!$T$437</f>
        <v>78</v>
      </c>
      <c r="F86" s="14">
        <f>'[1]2b'!T436</f>
        <v>1998</v>
      </c>
      <c r="G86" s="14">
        <f>'[1]2b'!U436</f>
        <v>375</v>
      </c>
      <c r="H86" s="14">
        <f>'[1]4a'!V437</f>
        <v>1052</v>
      </c>
      <c r="I86" s="14">
        <f>'[1]4a'!W437</f>
        <v>769</v>
      </c>
      <c r="J86" s="14">
        <f>'[1]4a'!X437</f>
        <v>375</v>
      </c>
      <c r="K86" s="14">
        <f>IF('[1]6'!J85&gt;=21,'Format II'!D86,0)</f>
        <v>0</v>
      </c>
      <c r="L86" s="14">
        <f>'[1]6'!G85</f>
        <v>376</v>
      </c>
      <c r="M86" s="14">
        <f>'[1]6'!H85</f>
        <v>393</v>
      </c>
      <c r="N86" s="14">
        <f>'[1]3a'!G220</f>
        <v>0</v>
      </c>
      <c r="O86" s="14">
        <f t="shared" si="29"/>
        <v>0</v>
      </c>
      <c r="P86" s="14">
        <f t="shared" si="30"/>
        <v>0</v>
      </c>
      <c r="Q86" s="14">
        <f>'[1]5a'!K289</f>
        <v>1945</v>
      </c>
      <c r="R86" s="14">
        <v>0</v>
      </c>
      <c r="S86" s="14">
        <f>'[1]5a'!K290</f>
        <v>3</v>
      </c>
      <c r="T86" s="14">
        <f>'[1]5a'!K291</f>
        <v>2</v>
      </c>
      <c r="U86" s="14">
        <f t="shared" si="31"/>
        <v>1950</v>
      </c>
      <c r="V86" s="1">
        <f t="shared" si="3"/>
        <v>78</v>
      </c>
      <c r="W86" s="1">
        <f t="shared" si="4"/>
        <v>769</v>
      </c>
      <c r="X86" s="1" t="str">
        <f t="shared" si="5"/>
        <v>t</v>
      </c>
      <c r="Y86" s="15">
        <f>'[1]3b'!O289</f>
        <v>0</v>
      </c>
      <c r="Z86" s="15">
        <f>'[1]3b'!P290</f>
        <v>0</v>
      </c>
      <c r="AA86" s="15">
        <f>'[1]3b'!$Q$291</f>
        <v>0</v>
      </c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8.75">
      <c r="A87" s="16"/>
      <c r="B87" s="236"/>
      <c r="C87" s="26" t="s">
        <v>105</v>
      </c>
      <c r="D87" s="14">
        <f>'[1]1'!H87</f>
        <v>118</v>
      </c>
      <c r="E87" s="14">
        <f>'[1]4a'!$T$443</f>
        <v>44</v>
      </c>
      <c r="F87" s="14">
        <f>'[1]2b'!T442</f>
        <v>5312</v>
      </c>
      <c r="G87" s="14">
        <f>'[1]2b'!U442</f>
        <v>1203</v>
      </c>
      <c r="H87" s="14">
        <f>'[1]4a'!V443</f>
        <v>953</v>
      </c>
      <c r="I87" s="14">
        <f>'[1]4a'!W443</f>
        <v>513</v>
      </c>
      <c r="J87" s="14">
        <f>'[1]4a'!X443</f>
        <v>341</v>
      </c>
      <c r="K87" s="14">
        <f>IF('[1]6'!J86&gt;=21,'Format II'!D87,0)</f>
        <v>0</v>
      </c>
      <c r="L87" s="14">
        <f>'[1]6'!G86</f>
        <v>594</v>
      </c>
      <c r="M87" s="14">
        <f>'[1]6'!H86</f>
        <v>602</v>
      </c>
      <c r="N87" s="14">
        <f>'[1]3a'!G223</f>
        <v>0</v>
      </c>
      <c r="O87" s="14">
        <f t="shared" si="29"/>
        <v>0</v>
      </c>
      <c r="P87" s="14">
        <f t="shared" si="30"/>
        <v>0</v>
      </c>
      <c r="Q87" s="14">
        <f>'[1]5a'!K293</f>
        <v>5306</v>
      </c>
      <c r="R87" s="14">
        <v>0</v>
      </c>
      <c r="S87" s="14">
        <f>'[1]5a'!K294</f>
        <v>4</v>
      </c>
      <c r="T87" s="14">
        <f>'[1]5a'!K295</f>
        <v>2</v>
      </c>
      <c r="U87" s="14">
        <f t="shared" si="31"/>
        <v>5312</v>
      </c>
      <c r="V87" s="1">
        <f t="shared" si="3"/>
        <v>118</v>
      </c>
      <c r="W87" s="1">
        <f t="shared" si="4"/>
        <v>1196</v>
      </c>
      <c r="X87" s="1" t="str">
        <f t="shared" si="5"/>
        <v>t</v>
      </c>
      <c r="Y87" s="15">
        <f>'[1]3b'!O293</f>
        <v>0</v>
      </c>
      <c r="Z87" s="15">
        <f>'[1]3b'!P294</f>
        <v>0</v>
      </c>
      <c r="AA87" s="15">
        <f>'[1]3b'!$Q$295</f>
        <v>0</v>
      </c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8.75">
      <c r="A88" s="16"/>
      <c r="B88" s="236"/>
      <c r="C88" s="26" t="s">
        <v>109</v>
      </c>
      <c r="D88" s="14">
        <f>'[1]1'!H88</f>
        <v>74</v>
      </c>
      <c r="E88" s="14">
        <f>'[1]4a'!$T$449</f>
        <v>74</v>
      </c>
      <c r="F88" s="14">
        <f>'[1]2b'!T448</f>
        <v>1944</v>
      </c>
      <c r="G88" s="14">
        <f>'[1]2b'!U448</f>
        <v>431</v>
      </c>
      <c r="H88" s="14">
        <f>'[1]4a'!V449</f>
        <v>1008</v>
      </c>
      <c r="I88" s="14">
        <f>'[1]4a'!W449</f>
        <v>743</v>
      </c>
      <c r="J88" s="14">
        <f>'[1]4a'!X449</f>
        <v>431</v>
      </c>
      <c r="K88" s="14">
        <f>IF('[1]6'!J87&gt;=21,'Format II'!D88,0)</f>
        <v>0</v>
      </c>
      <c r="L88" s="14">
        <f>'[1]6'!G87</f>
        <v>380</v>
      </c>
      <c r="M88" s="14">
        <f>'[1]6'!H87</f>
        <v>360</v>
      </c>
      <c r="N88" s="14">
        <f>'[1]3a'!G226</f>
        <v>0</v>
      </c>
      <c r="O88" s="14">
        <f t="shared" si="29"/>
        <v>0</v>
      </c>
      <c r="P88" s="14">
        <f t="shared" si="30"/>
        <v>0</v>
      </c>
      <c r="Q88" s="14">
        <f>'[1]5a'!K297</f>
        <v>1908</v>
      </c>
      <c r="R88" s="14">
        <v>0</v>
      </c>
      <c r="S88" s="14">
        <f>'[1]5a'!K298</f>
        <v>1</v>
      </c>
      <c r="T88" s="14">
        <f>'[1]5a'!K299</f>
        <v>0</v>
      </c>
      <c r="U88" s="14">
        <f t="shared" si="31"/>
        <v>1909</v>
      </c>
      <c r="V88" s="1">
        <f t="shared" si="3"/>
        <v>74</v>
      </c>
      <c r="W88" s="1">
        <f t="shared" si="4"/>
        <v>740</v>
      </c>
      <c r="X88" s="1" t="str">
        <f t="shared" si="5"/>
        <v>f</v>
      </c>
      <c r="Y88" s="15">
        <f>'[1]3b'!O297</f>
        <v>0</v>
      </c>
      <c r="Z88" s="15">
        <f>'[1]3b'!P298</f>
        <v>0</v>
      </c>
      <c r="AA88" s="15">
        <f>'[1]3b'!$Q$299</f>
        <v>0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>
      <c r="A89" s="16"/>
      <c r="B89" s="236"/>
      <c r="C89" s="26" t="s">
        <v>110</v>
      </c>
      <c r="D89" s="14">
        <f>'[1]1'!H89</f>
        <v>76</v>
      </c>
      <c r="E89" s="14">
        <f>'[1]4a'!$T$455</f>
        <v>76</v>
      </c>
      <c r="F89" s="14">
        <f>'[1]2b'!T454</f>
        <v>1412</v>
      </c>
      <c r="G89" s="14">
        <f>'[1]2b'!U454</f>
        <v>398</v>
      </c>
      <c r="H89" s="14">
        <f>'[1]4a'!V455</f>
        <v>786</v>
      </c>
      <c r="I89" s="14">
        <f>'[1]4a'!W455</f>
        <v>456</v>
      </c>
      <c r="J89" s="14">
        <f>'[1]4a'!X455</f>
        <v>398</v>
      </c>
      <c r="K89" s="14">
        <f>IF('[1]6'!J88&gt;=21,'Format II'!D89,0)</f>
        <v>0</v>
      </c>
      <c r="L89" s="14">
        <f>'[1]6'!G88</f>
        <v>235</v>
      </c>
      <c r="M89" s="14">
        <f>'[1]6'!H88</f>
        <v>221</v>
      </c>
      <c r="N89" s="14">
        <f>'[1]3a'!G229</f>
        <v>0</v>
      </c>
      <c r="O89" s="14">
        <f t="shared" si="29"/>
        <v>0</v>
      </c>
      <c r="P89" s="14">
        <f t="shared" si="30"/>
        <v>0</v>
      </c>
      <c r="Q89" s="14">
        <f>'[1]5a'!K301</f>
        <v>1391</v>
      </c>
      <c r="R89" s="14">
        <v>0</v>
      </c>
      <c r="S89" s="14">
        <f>'[1]5a'!K302</f>
        <v>2</v>
      </c>
      <c r="T89" s="14">
        <f>'[1]5a'!K303</f>
        <v>0</v>
      </c>
      <c r="U89" s="14">
        <f t="shared" si="31"/>
        <v>1393</v>
      </c>
      <c r="V89" s="1">
        <f t="shared" si="3"/>
        <v>76</v>
      </c>
      <c r="W89" s="1">
        <f t="shared" si="4"/>
        <v>456</v>
      </c>
      <c r="X89" s="1" t="str">
        <f t="shared" si="5"/>
        <v>t</v>
      </c>
      <c r="Y89" s="15">
        <f>'[1]3b'!O301</f>
        <v>0</v>
      </c>
      <c r="Z89" s="15">
        <f>'[1]3b'!P302</f>
        <v>0</v>
      </c>
      <c r="AA89" s="15">
        <f>'[1]3b'!$Q$303</f>
        <v>0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8.75">
      <c r="A90" s="16"/>
      <c r="B90" s="236"/>
      <c r="C90" s="26" t="s">
        <v>111</v>
      </c>
      <c r="D90" s="14">
        <f>'[1]1'!H90</f>
        <v>60</v>
      </c>
      <c r="E90" s="14">
        <f>'[1]4a'!$T$461</f>
        <v>60</v>
      </c>
      <c r="F90" s="14">
        <f>'[1]2b'!T460</f>
        <v>1917</v>
      </c>
      <c r="G90" s="14">
        <f>'[1]2b'!U460</f>
        <v>432</v>
      </c>
      <c r="H90" s="14">
        <f>'[1]4a'!V461</f>
        <v>1061</v>
      </c>
      <c r="I90" s="14">
        <f>'[1]4a'!W461</f>
        <v>646</v>
      </c>
      <c r="J90" s="14">
        <f>'[1]4a'!X461</f>
        <v>432</v>
      </c>
      <c r="K90" s="14">
        <f>IF('[1]6'!J89&gt;=21,'Format II'!D90,0)</f>
        <v>0</v>
      </c>
      <c r="L90" s="14">
        <f>'[1]6'!G89</f>
        <v>324</v>
      </c>
      <c r="M90" s="14">
        <f>'[1]6'!H89</f>
        <v>322</v>
      </c>
      <c r="N90" s="14">
        <f>'[1]3a'!G232</f>
        <v>0</v>
      </c>
      <c r="O90" s="14">
        <f t="shared" si="29"/>
        <v>0</v>
      </c>
      <c r="P90" s="14">
        <f t="shared" si="30"/>
        <v>0</v>
      </c>
      <c r="Q90" s="14">
        <f>'[1]5a'!K305</f>
        <v>1915</v>
      </c>
      <c r="R90" s="14">
        <v>0</v>
      </c>
      <c r="S90" s="14">
        <f>'[1]5a'!K306</f>
        <v>2</v>
      </c>
      <c r="T90" s="14">
        <f>'[1]5a'!K307</f>
        <v>0</v>
      </c>
      <c r="U90" s="14">
        <f t="shared" si="31"/>
        <v>1917</v>
      </c>
      <c r="V90" s="1">
        <f t="shared" si="3"/>
        <v>60</v>
      </c>
      <c r="W90" s="1">
        <f t="shared" si="4"/>
        <v>646</v>
      </c>
      <c r="X90" s="1" t="str">
        <f t="shared" si="5"/>
        <v>t</v>
      </c>
      <c r="Y90" s="15">
        <f>'[1]3b'!O305</f>
        <v>0</v>
      </c>
      <c r="Z90" s="15">
        <f>'[1]3b'!P306</f>
        <v>0</v>
      </c>
      <c r="AA90" s="15">
        <f>'[1]3b'!$Q$307</f>
        <v>0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.75">
      <c r="A91" s="16"/>
      <c r="B91" s="236"/>
      <c r="C91" s="26" t="s">
        <v>112</v>
      </c>
      <c r="D91" s="14">
        <f>'[1]1'!H91</f>
        <v>53</v>
      </c>
      <c r="E91" s="14">
        <f>'[1]4a'!$T$467</f>
        <v>53</v>
      </c>
      <c r="F91" s="14">
        <f>'[1]2b'!T466</f>
        <v>1508</v>
      </c>
      <c r="G91" s="14">
        <f>'[1]2b'!U466</f>
        <v>372</v>
      </c>
      <c r="H91" s="14">
        <f>'[1]4a'!V467</f>
        <v>848</v>
      </c>
      <c r="I91" s="14">
        <f>'[1]4a'!W467</f>
        <v>483</v>
      </c>
      <c r="J91" s="14">
        <f>'[1]4a'!X467</f>
        <v>372</v>
      </c>
      <c r="K91" s="14">
        <f>IF('[1]6'!J90&gt;=21,'Format II'!D91,0)</f>
        <v>0</v>
      </c>
      <c r="L91" s="14">
        <f>'[1]6'!G90</f>
        <v>245</v>
      </c>
      <c r="M91" s="14">
        <f>'[1]6'!H90</f>
        <v>238</v>
      </c>
      <c r="N91" s="14">
        <f>'[1]3a'!G235</f>
        <v>0</v>
      </c>
      <c r="O91" s="14">
        <f t="shared" si="29"/>
        <v>0</v>
      </c>
      <c r="P91" s="14">
        <f t="shared" si="30"/>
        <v>0</v>
      </c>
      <c r="Q91" s="14">
        <f>'[1]5a'!K309</f>
        <v>1507</v>
      </c>
      <c r="R91" s="14">
        <v>0</v>
      </c>
      <c r="S91" s="14">
        <f>'[1]5a'!K310</f>
        <v>1</v>
      </c>
      <c r="T91" s="14">
        <f>'[1]5a'!K311</f>
        <v>0</v>
      </c>
      <c r="U91" s="14">
        <f t="shared" si="31"/>
        <v>1508</v>
      </c>
      <c r="V91" s="1">
        <f t="shared" si="3"/>
        <v>53</v>
      </c>
      <c r="W91" s="1">
        <f t="shared" si="4"/>
        <v>483</v>
      </c>
      <c r="X91" s="1" t="str">
        <f t="shared" si="5"/>
        <v>t</v>
      </c>
      <c r="Y91" s="15">
        <f>'[1]3b'!O309</f>
        <v>0</v>
      </c>
      <c r="Z91" s="15">
        <f>'[1]3b'!P310</f>
        <v>0</v>
      </c>
      <c r="AA91" s="15">
        <f>'[1]3b'!$Q$311</f>
        <v>0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8.75">
      <c r="A92" s="18"/>
      <c r="B92" s="236"/>
      <c r="C92" s="25" t="s">
        <v>113</v>
      </c>
      <c r="D92" s="20">
        <f aca="true" t="shared" si="32" ref="D92:U92">SUM(D84:D91)</f>
        <v>656</v>
      </c>
      <c r="E92" s="19">
        <f t="shared" si="32"/>
        <v>582</v>
      </c>
      <c r="F92" s="19">
        <f t="shared" si="32"/>
        <v>22044</v>
      </c>
      <c r="G92" s="19">
        <f t="shared" si="32"/>
        <v>4751</v>
      </c>
      <c r="H92" s="19">
        <f t="shared" si="32"/>
        <v>9577</v>
      </c>
      <c r="I92" s="19">
        <f t="shared" si="32"/>
        <v>6242</v>
      </c>
      <c r="J92" s="19">
        <f t="shared" si="32"/>
        <v>3889</v>
      </c>
      <c r="K92" s="19">
        <f t="shared" si="32"/>
        <v>0</v>
      </c>
      <c r="L92" s="19">
        <f t="shared" si="32"/>
        <v>3415</v>
      </c>
      <c r="M92" s="19">
        <f t="shared" si="32"/>
        <v>3407</v>
      </c>
      <c r="N92" s="19">
        <f t="shared" si="32"/>
        <v>85</v>
      </c>
      <c r="O92" s="19">
        <f t="shared" si="32"/>
        <v>0</v>
      </c>
      <c r="P92" s="19">
        <f t="shared" si="32"/>
        <v>0</v>
      </c>
      <c r="Q92" s="19">
        <f t="shared" si="32"/>
        <v>21202</v>
      </c>
      <c r="R92" s="19">
        <f t="shared" si="32"/>
        <v>0</v>
      </c>
      <c r="S92" s="19">
        <f t="shared" si="32"/>
        <v>30</v>
      </c>
      <c r="T92" s="19">
        <f t="shared" si="32"/>
        <v>7</v>
      </c>
      <c r="U92" s="19">
        <f t="shared" si="32"/>
        <v>21239</v>
      </c>
      <c r="V92" s="1">
        <f t="shared" si="3"/>
        <v>656</v>
      </c>
      <c r="W92" s="1">
        <f t="shared" si="4"/>
        <v>6822</v>
      </c>
      <c r="X92" s="1" t="str">
        <f t="shared" si="5"/>
        <v>t</v>
      </c>
      <c r="Y92" s="15"/>
      <c r="Z92" s="15"/>
      <c r="AA92" s="1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.75" customHeight="1">
      <c r="A93" s="23">
        <v>10</v>
      </c>
      <c r="B93" s="235" t="s">
        <v>114</v>
      </c>
      <c r="C93" s="14" t="s">
        <v>115</v>
      </c>
      <c r="D93" s="14">
        <f>'[1]1'!H93</f>
        <v>127</v>
      </c>
      <c r="E93" s="14">
        <f>'[1]4a'!$T$473</f>
        <v>127</v>
      </c>
      <c r="F93" s="14">
        <f>'[1]2b'!T472</f>
        <v>4938</v>
      </c>
      <c r="G93" s="14">
        <f>'[1]2b'!U472</f>
        <v>1213</v>
      </c>
      <c r="H93" s="14">
        <f>'[1]4a'!V473</f>
        <v>2476</v>
      </c>
      <c r="I93" s="14">
        <f>'[1]4a'!W473</f>
        <v>1799</v>
      </c>
      <c r="J93" s="14">
        <f>'[1]4a'!X473</f>
        <v>1172</v>
      </c>
      <c r="K93" s="14">
        <f>IF('[1]6'!J92&gt;=21,'Format II'!D93,0)</f>
        <v>0</v>
      </c>
      <c r="L93" s="14">
        <f>'[1]6'!G92</f>
        <v>0</v>
      </c>
      <c r="M93" s="14">
        <f>'[1]6'!H92</f>
        <v>0</v>
      </c>
      <c r="N93" s="14">
        <f>'[1]3a'!G238</f>
        <v>75</v>
      </c>
      <c r="O93" s="14">
        <f>+Y93+Z93</f>
        <v>1</v>
      </c>
      <c r="P93" s="14">
        <f>AA93</f>
        <v>0</v>
      </c>
      <c r="Q93" s="14">
        <f>'[1]5a'!K313</f>
        <v>4909</v>
      </c>
      <c r="R93" s="14">
        <v>0</v>
      </c>
      <c r="S93" s="14">
        <f>'[1]5a'!K314</f>
        <v>6</v>
      </c>
      <c r="T93" s="14">
        <f>'[1]5a'!K315</f>
        <v>0</v>
      </c>
      <c r="U93" s="14">
        <f>SUM(Q93:T93)</f>
        <v>4915</v>
      </c>
      <c r="V93" s="1">
        <f t="shared" si="3"/>
        <v>127</v>
      </c>
      <c r="W93" s="1">
        <f t="shared" si="4"/>
        <v>0</v>
      </c>
      <c r="X93" s="1" t="str">
        <f t="shared" si="5"/>
        <v>f</v>
      </c>
      <c r="Y93" s="15">
        <f>'[1]3b'!O313</f>
        <v>1</v>
      </c>
      <c r="Z93" s="15">
        <f>'[1]3b'!$P$314</f>
        <v>0</v>
      </c>
      <c r="AA93" s="15">
        <f>'[1]3b'!$Q$315</f>
        <v>0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23"/>
      <c r="B94" s="236"/>
      <c r="C94" s="14" t="s">
        <v>116</v>
      </c>
      <c r="D94" s="14">
        <f>'[1]1'!H94</f>
        <v>239</v>
      </c>
      <c r="E94" s="14">
        <f>'[1]4a'!$T$479</f>
        <v>239</v>
      </c>
      <c r="F94" s="14">
        <f>'[1]2b'!T478</f>
        <v>6794</v>
      </c>
      <c r="G94" s="14">
        <f>'[1]2b'!U478</f>
        <v>1534</v>
      </c>
      <c r="H94" s="14">
        <f>'[1]4a'!V479</f>
        <v>3321</v>
      </c>
      <c r="I94" s="14">
        <f>'[1]4a'!W479</f>
        <v>2383</v>
      </c>
      <c r="J94" s="14">
        <f>'[1]4a'!X479</f>
        <v>1534</v>
      </c>
      <c r="K94" s="14">
        <f>IF('[1]6'!J93&gt;=21,'Format II'!D94,0)</f>
        <v>0</v>
      </c>
      <c r="L94" s="14">
        <f>'[1]6'!G93</f>
        <v>0</v>
      </c>
      <c r="M94" s="14">
        <f>'[1]6'!H93</f>
        <v>0</v>
      </c>
      <c r="N94" s="14">
        <f>'[1]3a'!G241</f>
        <v>149</v>
      </c>
      <c r="O94" s="14">
        <f>+Y94+Z94</f>
        <v>0</v>
      </c>
      <c r="P94" s="14">
        <f>AA94</f>
        <v>0</v>
      </c>
      <c r="Q94" s="14">
        <f>'[1]5a'!K317</f>
        <v>6693</v>
      </c>
      <c r="R94" s="14">
        <v>0</v>
      </c>
      <c r="S94" s="14">
        <f>'[1]5a'!K318</f>
        <v>32</v>
      </c>
      <c r="T94" s="14">
        <f>'[1]5a'!K319</f>
        <v>16</v>
      </c>
      <c r="U94" s="14">
        <f>SUM(Q94:T94)</f>
        <v>6741</v>
      </c>
      <c r="V94" s="1">
        <f t="shared" si="3"/>
        <v>239</v>
      </c>
      <c r="W94" s="1">
        <f t="shared" si="4"/>
        <v>0</v>
      </c>
      <c r="X94" s="1" t="str">
        <f t="shared" si="5"/>
        <v>f</v>
      </c>
      <c r="Y94" s="15">
        <f>'[1]3b'!O317</f>
        <v>0</v>
      </c>
      <c r="Z94" s="15">
        <f>'[1]3b'!$P$318</f>
        <v>0</v>
      </c>
      <c r="AA94" s="15">
        <f>'[1]3b'!$Q$319</f>
        <v>0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23"/>
      <c r="B95" s="236"/>
      <c r="C95" s="14" t="s">
        <v>117</v>
      </c>
      <c r="D95" s="14">
        <f>'[1]1'!H95</f>
        <v>94</v>
      </c>
      <c r="E95" s="14">
        <f>'[1]4a'!$T$485</f>
        <v>94</v>
      </c>
      <c r="F95" s="14">
        <f>'[1]2b'!T484</f>
        <v>2252</v>
      </c>
      <c r="G95" s="14">
        <f>'[1]2b'!U484</f>
        <v>527</v>
      </c>
      <c r="H95" s="14">
        <f>'[1]4a'!V485</f>
        <v>1288</v>
      </c>
      <c r="I95" s="14">
        <f>'[1]4a'!W485</f>
        <v>716</v>
      </c>
      <c r="J95" s="14">
        <f>'[1]4a'!X485</f>
        <v>527</v>
      </c>
      <c r="K95" s="14">
        <f>IF('[1]6'!J94&gt;=21,'Format II'!D95,0)</f>
        <v>0</v>
      </c>
      <c r="L95" s="14">
        <f>'[1]6'!G94</f>
        <v>0</v>
      </c>
      <c r="M95" s="14">
        <f>'[1]6'!H94</f>
        <v>0</v>
      </c>
      <c r="N95" s="14">
        <f>'[1]3a'!G244</f>
        <v>51</v>
      </c>
      <c r="O95" s="14">
        <f>+Y95+Z95</f>
        <v>0</v>
      </c>
      <c r="P95" s="14">
        <f>AA95</f>
        <v>0</v>
      </c>
      <c r="Q95" s="14">
        <f>'[1]5a'!K321</f>
        <v>2237</v>
      </c>
      <c r="R95" s="14">
        <v>0</v>
      </c>
      <c r="S95" s="14">
        <f>'[1]5a'!K322</f>
        <v>16</v>
      </c>
      <c r="T95" s="14">
        <f>'[1]5a'!K323</f>
        <v>0</v>
      </c>
      <c r="U95" s="14">
        <f>SUM(Q95:T95)</f>
        <v>2253</v>
      </c>
      <c r="V95" s="1">
        <f t="shared" si="3"/>
        <v>94</v>
      </c>
      <c r="W95" s="1">
        <f t="shared" si="4"/>
        <v>0</v>
      </c>
      <c r="X95" s="1" t="str">
        <f t="shared" si="5"/>
        <v>f</v>
      </c>
      <c r="Y95" s="15">
        <f>'[1]3b'!O321</f>
        <v>0</v>
      </c>
      <c r="Z95" s="15">
        <f>'[1]3b'!$P$322</f>
        <v>0</v>
      </c>
      <c r="AA95" s="15">
        <f>'[1]3b'!$Q$323</f>
        <v>0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23"/>
      <c r="B96" s="232"/>
      <c r="C96" s="19" t="s">
        <v>40</v>
      </c>
      <c r="D96" s="19">
        <f aca="true" t="shared" si="33" ref="D96:U96">SUM(D93:D95)</f>
        <v>460</v>
      </c>
      <c r="E96" s="19">
        <f t="shared" si="33"/>
        <v>460</v>
      </c>
      <c r="F96" s="19">
        <f t="shared" si="33"/>
        <v>13984</v>
      </c>
      <c r="G96" s="19">
        <f t="shared" si="33"/>
        <v>3274</v>
      </c>
      <c r="H96" s="19">
        <f t="shared" si="33"/>
        <v>7085</v>
      </c>
      <c r="I96" s="19">
        <f t="shared" si="33"/>
        <v>4898</v>
      </c>
      <c r="J96" s="19">
        <f t="shared" si="33"/>
        <v>3233</v>
      </c>
      <c r="K96" s="19">
        <f t="shared" si="33"/>
        <v>0</v>
      </c>
      <c r="L96" s="19">
        <f t="shared" si="33"/>
        <v>0</v>
      </c>
      <c r="M96" s="19">
        <f t="shared" si="33"/>
        <v>0</v>
      </c>
      <c r="N96" s="19">
        <f t="shared" si="33"/>
        <v>275</v>
      </c>
      <c r="O96" s="19">
        <f t="shared" si="33"/>
        <v>1</v>
      </c>
      <c r="P96" s="19">
        <f t="shared" si="33"/>
        <v>0</v>
      </c>
      <c r="Q96" s="19">
        <f t="shared" si="33"/>
        <v>13839</v>
      </c>
      <c r="R96" s="19">
        <f t="shared" si="33"/>
        <v>0</v>
      </c>
      <c r="S96" s="19">
        <f t="shared" si="33"/>
        <v>54</v>
      </c>
      <c r="T96" s="19">
        <f t="shared" si="33"/>
        <v>16</v>
      </c>
      <c r="U96" s="19">
        <f t="shared" si="33"/>
        <v>13909</v>
      </c>
      <c r="V96" s="1">
        <f t="shared" si="3"/>
        <v>460</v>
      </c>
      <c r="W96" s="1">
        <f t="shared" si="4"/>
        <v>0</v>
      </c>
      <c r="X96" s="1" t="str">
        <f t="shared" si="5"/>
        <v>f</v>
      </c>
      <c r="Y96" s="15"/>
      <c r="Z96" s="15"/>
      <c r="AA96" s="1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4.25" customHeight="1">
      <c r="A97" s="23">
        <v>11</v>
      </c>
      <c r="B97" s="235" t="s">
        <v>118</v>
      </c>
      <c r="C97" s="14" t="s">
        <v>119</v>
      </c>
      <c r="D97" s="14">
        <f>'[1]1'!H97</f>
        <v>111</v>
      </c>
      <c r="E97" s="14">
        <f>'[1]4a'!$T$491</f>
        <v>109</v>
      </c>
      <c r="F97" s="14">
        <f>'[1]2b'!T490</f>
        <v>2658</v>
      </c>
      <c r="G97" s="14">
        <f>'[1]2b'!U490</f>
        <v>606</v>
      </c>
      <c r="H97" s="14">
        <f>'[1]4a'!V491</f>
        <v>1448</v>
      </c>
      <c r="I97" s="14">
        <f>'[1]4a'!W491</f>
        <v>870</v>
      </c>
      <c r="J97" s="14">
        <f>'[1]4a'!X491</f>
        <v>606</v>
      </c>
      <c r="K97" s="14">
        <f>IF('[1]6'!J96&gt;=21,'Format II'!D97,0)</f>
        <v>0</v>
      </c>
      <c r="L97" s="14">
        <f>'[1]6'!G96</f>
        <v>0</v>
      </c>
      <c r="M97" s="14">
        <f>'[1]6'!H96</f>
        <v>0</v>
      </c>
      <c r="N97" s="14">
        <f>'[1]3a'!G247</f>
        <v>42</v>
      </c>
      <c r="O97" s="14">
        <f aca="true" t="shared" si="34" ref="O97:O105">+Y97+Z97</f>
        <v>1</v>
      </c>
      <c r="P97" s="14">
        <f aca="true" t="shared" si="35" ref="P97:P105">AA97</f>
        <v>0</v>
      </c>
      <c r="Q97" s="14">
        <f>'[1]5a'!K325</f>
        <v>2633</v>
      </c>
      <c r="R97" s="14">
        <v>0</v>
      </c>
      <c r="S97" s="14">
        <f>'[1]5a'!K326</f>
        <v>11</v>
      </c>
      <c r="T97" s="14">
        <f>'[1]5a'!K327</f>
        <v>0</v>
      </c>
      <c r="U97" s="14">
        <f aca="true" t="shared" si="36" ref="U97:U105">SUM(Q97:T97)</f>
        <v>2644</v>
      </c>
      <c r="V97" s="1">
        <f t="shared" si="3"/>
        <v>111</v>
      </c>
      <c r="W97" s="1">
        <f t="shared" si="4"/>
        <v>0</v>
      </c>
      <c r="X97" s="1" t="str">
        <f t="shared" si="5"/>
        <v>f</v>
      </c>
      <c r="Y97" s="15">
        <f>'[1]3b'!O325</f>
        <v>1</v>
      </c>
      <c r="Z97" s="15">
        <f>'[1]3b'!$P$326</f>
        <v>0</v>
      </c>
      <c r="AA97" s="15">
        <f>'[1]3b'!$Q$327</f>
        <v>0</v>
      </c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 customHeight="1">
      <c r="A98" s="23"/>
      <c r="B98" s="236"/>
      <c r="C98" s="14" t="s">
        <v>120</v>
      </c>
      <c r="D98" s="14">
        <f>'[1]1'!H98</f>
        <v>130</v>
      </c>
      <c r="E98" s="14">
        <f>'[1]4a'!$T$497</f>
        <v>130</v>
      </c>
      <c r="F98" s="14">
        <f>'[1]2b'!T496</f>
        <v>4910</v>
      </c>
      <c r="G98" s="14">
        <f>'[1]2b'!U496</f>
        <v>948</v>
      </c>
      <c r="H98" s="14">
        <f>'[1]4a'!V497</f>
        <v>1874</v>
      </c>
      <c r="I98" s="14">
        <f>'[1]4a'!W497</f>
        <v>1432</v>
      </c>
      <c r="J98" s="14">
        <f>'[1]4a'!X497</f>
        <v>903</v>
      </c>
      <c r="K98" s="14">
        <f>IF('[1]6'!J97&gt;=21,'Format II'!D98,0)</f>
        <v>0</v>
      </c>
      <c r="L98" s="14">
        <f>'[1]6'!G97</f>
        <v>0</v>
      </c>
      <c r="M98" s="14">
        <f>'[1]6'!H97</f>
        <v>0</v>
      </c>
      <c r="N98" s="14">
        <f>'[1]3a'!G250</f>
        <v>64</v>
      </c>
      <c r="O98" s="14">
        <f t="shared" si="34"/>
        <v>0</v>
      </c>
      <c r="P98" s="14">
        <f t="shared" si="35"/>
        <v>0</v>
      </c>
      <c r="Q98" s="14">
        <f>'[1]5a'!K329</f>
        <v>4044</v>
      </c>
      <c r="R98" s="14">
        <v>0</v>
      </c>
      <c r="S98" s="14">
        <f>'[1]5a'!K330</f>
        <v>38</v>
      </c>
      <c r="T98" s="14">
        <f>'[1]5a'!K331</f>
        <v>7</v>
      </c>
      <c r="U98" s="14">
        <f t="shared" si="36"/>
        <v>4089</v>
      </c>
      <c r="V98" s="1">
        <f t="shared" si="3"/>
        <v>130</v>
      </c>
      <c r="W98" s="1">
        <f t="shared" si="4"/>
        <v>0</v>
      </c>
      <c r="X98" s="1" t="str">
        <f t="shared" si="5"/>
        <v>f</v>
      </c>
      <c r="Y98" s="15">
        <f>'[1]3b'!O329</f>
        <v>0</v>
      </c>
      <c r="Z98" s="15">
        <f>'[1]3b'!$P$330</f>
        <v>0</v>
      </c>
      <c r="AA98" s="15">
        <f>'[1]3b'!$Q$331</f>
        <v>0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 customHeight="1">
      <c r="A99" s="23"/>
      <c r="B99" s="236"/>
      <c r="C99" s="14" t="s">
        <v>121</v>
      </c>
      <c r="D99" s="14">
        <f>'[1]1'!H99</f>
        <v>139</v>
      </c>
      <c r="E99" s="14">
        <f>'[1]4a'!$T$503</f>
        <v>122</v>
      </c>
      <c r="F99" s="14">
        <f>'[1]2b'!T502</f>
        <v>2720</v>
      </c>
      <c r="G99" s="14">
        <f>'[1]2b'!U502</f>
        <v>647</v>
      </c>
      <c r="H99" s="14">
        <f>'[1]4a'!V503</f>
        <v>1172</v>
      </c>
      <c r="I99" s="14">
        <f>'[1]4a'!W503</f>
        <v>722</v>
      </c>
      <c r="J99" s="14">
        <f>'[1]4a'!X503</f>
        <v>579</v>
      </c>
      <c r="K99" s="14">
        <f>IF('[1]6'!J98&gt;=21,'Format II'!D99,0)</f>
        <v>0</v>
      </c>
      <c r="L99" s="14">
        <f>'[1]6'!G98</f>
        <v>0</v>
      </c>
      <c r="M99" s="14">
        <f>'[1]6'!H98</f>
        <v>0</v>
      </c>
      <c r="N99" s="14">
        <f>'[1]3a'!G253</f>
        <v>39</v>
      </c>
      <c r="O99" s="14">
        <f t="shared" si="34"/>
        <v>0</v>
      </c>
      <c r="P99" s="14">
        <f t="shared" si="35"/>
        <v>0</v>
      </c>
      <c r="Q99" s="14">
        <f>'[1]5a'!K333</f>
        <v>2239</v>
      </c>
      <c r="R99" s="14">
        <v>0</v>
      </c>
      <c r="S99" s="14">
        <f>'[1]5a'!K334</f>
        <v>23</v>
      </c>
      <c r="T99" s="14">
        <f>'[1]5a'!K335</f>
        <v>8</v>
      </c>
      <c r="U99" s="14">
        <f t="shared" si="36"/>
        <v>2270</v>
      </c>
      <c r="V99" s="1">
        <f t="shared" si="3"/>
        <v>139</v>
      </c>
      <c r="W99" s="1">
        <f t="shared" si="4"/>
        <v>0</v>
      </c>
      <c r="X99" s="1" t="str">
        <f t="shared" si="5"/>
        <v>f</v>
      </c>
      <c r="Y99" s="15">
        <f>'[1]3b'!O333</f>
        <v>0</v>
      </c>
      <c r="Z99" s="15">
        <f>'[1]3b'!$P$334</f>
        <v>0</v>
      </c>
      <c r="AA99" s="15">
        <f>'[1]3b'!$Q$335</f>
        <v>0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 customHeight="1">
      <c r="A100" s="23"/>
      <c r="B100" s="236"/>
      <c r="C100" s="14" t="s">
        <v>122</v>
      </c>
      <c r="D100" s="14">
        <f>'[1]1'!H100</f>
        <v>112</v>
      </c>
      <c r="E100" s="14">
        <f>'[1]4a'!$T$509</f>
        <v>112</v>
      </c>
      <c r="F100" s="14">
        <f>'[1]2b'!T508</f>
        <v>2259</v>
      </c>
      <c r="G100" s="14">
        <f>'[1]2b'!U508</f>
        <v>477</v>
      </c>
      <c r="H100" s="14">
        <f>'[1]4a'!V509</f>
        <v>1163</v>
      </c>
      <c r="I100" s="14">
        <f>'[1]4a'!W509</f>
        <v>720</v>
      </c>
      <c r="J100" s="14">
        <f>'[1]4a'!X509</f>
        <v>477</v>
      </c>
      <c r="K100" s="14">
        <f>IF('[1]6'!J99&gt;=21,'Format II'!D100,0)</f>
        <v>0</v>
      </c>
      <c r="L100" s="14">
        <f>'[1]6'!G99</f>
        <v>0</v>
      </c>
      <c r="M100" s="14">
        <f>'[1]6'!H99</f>
        <v>0</v>
      </c>
      <c r="N100" s="14">
        <f>'[1]3a'!G256</f>
        <v>20</v>
      </c>
      <c r="O100" s="14">
        <f t="shared" si="34"/>
        <v>0</v>
      </c>
      <c r="P100" s="14">
        <f t="shared" si="35"/>
        <v>0</v>
      </c>
      <c r="Q100" s="14">
        <f>'[1]5a'!K337</f>
        <v>2149</v>
      </c>
      <c r="R100" s="14">
        <v>0</v>
      </c>
      <c r="S100" s="14">
        <f>'[1]5a'!K338</f>
        <v>17</v>
      </c>
      <c r="T100" s="14">
        <f>'[1]5a'!K339</f>
        <v>2</v>
      </c>
      <c r="U100" s="14">
        <f t="shared" si="36"/>
        <v>2168</v>
      </c>
      <c r="V100" s="1">
        <f t="shared" si="3"/>
        <v>112</v>
      </c>
      <c r="W100" s="1">
        <f t="shared" si="4"/>
        <v>0</v>
      </c>
      <c r="X100" s="1" t="str">
        <f t="shared" si="5"/>
        <v>f</v>
      </c>
      <c r="Y100" s="15">
        <f>'[1]3b'!O337</f>
        <v>0</v>
      </c>
      <c r="Z100" s="15">
        <f>'[1]3b'!$P$338</f>
        <v>0</v>
      </c>
      <c r="AA100" s="15">
        <f>'[1]3b'!$Q$339</f>
        <v>0</v>
      </c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 customHeight="1">
      <c r="A101" s="23"/>
      <c r="B101" s="236"/>
      <c r="C101" s="14" t="s">
        <v>123</v>
      </c>
      <c r="D101" s="14">
        <f>'[1]1'!H101</f>
        <v>131</v>
      </c>
      <c r="E101" s="14">
        <f>'[1]4a'!$T$515</f>
        <v>99</v>
      </c>
      <c r="F101" s="14">
        <f>'[1]2b'!T514</f>
        <v>4771</v>
      </c>
      <c r="G101" s="14">
        <f>'[1]2b'!U514</f>
        <v>782</v>
      </c>
      <c r="H101" s="14">
        <f>'[1]4a'!V515</f>
        <v>2054</v>
      </c>
      <c r="I101" s="14">
        <f>'[1]4a'!W515</f>
        <v>617</v>
      </c>
      <c r="J101" s="14">
        <f>'[1]4a'!X515</f>
        <v>782</v>
      </c>
      <c r="K101" s="14">
        <f>IF('[1]6'!J100&gt;=21,'Format II'!D101,0)</f>
        <v>0</v>
      </c>
      <c r="L101" s="14">
        <f>'[1]6'!G100</f>
        <v>0</v>
      </c>
      <c r="M101" s="14">
        <f>'[1]6'!H100</f>
        <v>0</v>
      </c>
      <c r="N101" s="14">
        <f>'[1]3a'!G259</f>
        <v>53</v>
      </c>
      <c r="O101" s="14">
        <f t="shared" si="34"/>
        <v>0</v>
      </c>
      <c r="P101" s="14">
        <f t="shared" si="35"/>
        <v>0</v>
      </c>
      <c r="Q101" s="14">
        <f>'[1]5a'!K341</f>
        <v>3049</v>
      </c>
      <c r="R101" s="14">
        <v>0</v>
      </c>
      <c r="S101" s="14">
        <f>'[1]5a'!K342</f>
        <v>29</v>
      </c>
      <c r="T101" s="14">
        <f>'[1]5a'!K343</f>
        <v>7</v>
      </c>
      <c r="U101" s="14">
        <f t="shared" si="36"/>
        <v>3085</v>
      </c>
      <c r="V101" s="1">
        <f t="shared" si="3"/>
        <v>131</v>
      </c>
      <c r="W101" s="1">
        <f t="shared" si="4"/>
        <v>0</v>
      </c>
      <c r="X101" s="1" t="str">
        <f t="shared" si="5"/>
        <v>f</v>
      </c>
      <c r="Y101" s="15">
        <f>'[1]3b'!O341</f>
        <v>0</v>
      </c>
      <c r="Z101" s="15">
        <f>'[1]3b'!$P$342</f>
        <v>0</v>
      </c>
      <c r="AA101" s="15">
        <f>'[1]3b'!$Q$343</f>
        <v>0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 customHeight="1">
      <c r="A102" s="23"/>
      <c r="B102" s="236"/>
      <c r="C102" s="14" t="s">
        <v>124</v>
      </c>
      <c r="D102" s="14">
        <f>'[1]1'!H102</f>
        <v>144</v>
      </c>
      <c r="E102" s="14">
        <f>'[1]4a'!$T$521</f>
        <v>134</v>
      </c>
      <c r="F102" s="14">
        <f>'[1]2b'!T520</f>
        <v>6144</v>
      </c>
      <c r="G102" s="14">
        <f>'[1]2b'!U520</f>
        <v>1333</v>
      </c>
      <c r="H102" s="14">
        <f>'[1]4a'!V521</f>
        <v>2711</v>
      </c>
      <c r="I102" s="14">
        <f>'[1]4a'!W521</f>
        <v>1038</v>
      </c>
      <c r="J102" s="14">
        <f>'[1]4a'!X521</f>
        <v>1069</v>
      </c>
      <c r="K102" s="14">
        <f>IF('[1]6'!J101&gt;=21,'Format II'!D102,0)</f>
        <v>0</v>
      </c>
      <c r="L102" s="14">
        <f>'[1]6'!G101</f>
        <v>0</v>
      </c>
      <c r="M102" s="14">
        <f>'[1]6'!H101</f>
        <v>0</v>
      </c>
      <c r="N102" s="14">
        <f>'[1]3a'!G262</f>
        <v>67</v>
      </c>
      <c r="O102" s="14">
        <f t="shared" si="34"/>
        <v>0</v>
      </c>
      <c r="P102" s="14">
        <f t="shared" si="35"/>
        <v>0</v>
      </c>
      <c r="Q102" s="14">
        <f>'[1]5a'!K345</f>
        <v>4438</v>
      </c>
      <c r="R102" s="14">
        <v>0</v>
      </c>
      <c r="S102" s="14">
        <f>'[1]5a'!K346</f>
        <v>24</v>
      </c>
      <c r="T102" s="14">
        <f>'[1]5a'!K347</f>
        <v>8</v>
      </c>
      <c r="U102" s="14">
        <f t="shared" si="36"/>
        <v>4470</v>
      </c>
      <c r="V102" s="1">
        <f t="shared" si="3"/>
        <v>144</v>
      </c>
      <c r="W102" s="1">
        <f t="shared" si="4"/>
        <v>0</v>
      </c>
      <c r="X102" s="1" t="str">
        <f t="shared" si="5"/>
        <v>f</v>
      </c>
      <c r="Y102" s="15">
        <f>'[1]3b'!O345</f>
        <v>0</v>
      </c>
      <c r="Z102" s="15">
        <f>'[1]3b'!$P$346</f>
        <v>0</v>
      </c>
      <c r="AA102" s="15">
        <f>'[1]3b'!$Q$347</f>
        <v>0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 customHeight="1">
      <c r="A103" s="23"/>
      <c r="B103" s="236"/>
      <c r="C103" s="14" t="s">
        <v>125</v>
      </c>
      <c r="D103" s="14">
        <f>'[1]1'!H103</f>
        <v>132</v>
      </c>
      <c r="E103" s="14">
        <f>'[1]4a'!$T$527</f>
        <v>131</v>
      </c>
      <c r="F103" s="14">
        <f>'[1]2b'!T526</f>
        <v>3993</v>
      </c>
      <c r="G103" s="14">
        <f>'[1]2b'!U526</f>
        <v>954</v>
      </c>
      <c r="H103" s="14">
        <f>'[1]4a'!V527</f>
        <v>2017</v>
      </c>
      <c r="I103" s="14">
        <f>'[1]4a'!W527</f>
        <v>1444</v>
      </c>
      <c r="J103" s="14">
        <f>'[1]4a'!X527</f>
        <v>958</v>
      </c>
      <c r="K103" s="14">
        <f>IF('[1]6'!J102&gt;=21,'Format II'!D103,0)</f>
        <v>0</v>
      </c>
      <c r="L103" s="14">
        <f>'[1]6'!G102</f>
        <v>0</v>
      </c>
      <c r="M103" s="14">
        <f>'[1]6'!H102</f>
        <v>0</v>
      </c>
      <c r="N103" s="14">
        <f>'[1]3a'!G265</f>
        <v>41</v>
      </c>
      <c r="O103" s="14">
        <f t="shared" si="34"/>
        <v>0</v>
      </c>
      <c r="P103" s="14">
        <f t="shared" si="35"/>
        <v>0</v>
      </c>
      <c r="Q103" s="14">
        <f>'[1]5a'!K349</f>
        <v>3908</v>
      </c>
      <c r="R103" s="14">
        <v>0</v>
      </c>
      <c r="S103" s="14">
        <f>'[1]5a'!K350</f>
        <v>3</v>
      </c>
      <c r="T103" s="14">
        <f>'[1]5a'!K351</f>
        <v>3</v>
      </c>
      <c r="U103" s="14">
        <f t="shared" si="36"/>
        <v>3914</v>
      </c>
      <c r="V103" s="1">
        <f t="shared" si="3"/>
        <v>132</v>
      </c>
      <c r="W103" s="1">
        <f t="shared" si="4"/>
        <v>0</v>
      </c>
      <c r="X103" s="1" t="str">
        <f t="shared" si="5"/>
        <v>f</v>
      </c>
      <c r="Y103" s="15">
        <f>'[1]3b'!O349</f>
        <v>0</v>
      </c>
      <c r="Z103" s="15">
        <f>'[1]3b'!$P$350</f>
        <v>0</v>
      </c>
      <c r="AA103" s="15">
        <f>'[1]3b'!$Q$351</f>
        <v>0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 customHeight="1">
      <c r="A104" s="23"/>
      <c r="B104" s="236"/>
      <c r="C104" s="14" t="s">
        <v>126</v>
      </c>
      <c r="D104" s="14">
        <f>'[1]1'!H104</f>
        <v>95</v>
      </c>
      <c r="E104" s="14">
        <f>'[1]4a'!$T$533</f>
        <v>92</v>
      </c>
      <c r="F104" s="14">
        <f>'[1]2b'!T532</f>
        <v>2518</v>
      </c>
      <c r="G104" s="14">
        <f>'[1]2b'!U532</f>
        <v>590</v>
      </c>
      <c r="H104" s="14">
        <f>'[1]4a'!V533</f>
        <v>1334</v>
      </c>
      <c r="I104" s="14">
        <f>'[1]4a'!W533</f>
        <v>946</v>
      </c>
      <c r="J104" s="14">
        <f>'[1]4a'!X533</f>
        <v>664</v>
      </c>
      <c r="K104" s="14">
        <f>IF('[1]6'!J103&gt;=21,'Format II'!D104,0)</f>
        <v>0</v>
      </c>
      <c r="L104" s="14">
        <f>'[1]6'!G103</f>
        <v>0</v>
      </c>
      <c r="M104" s="14">
        <f>'[1]6'!H103</f>
        <v>0</v>
      </c>
      <c r="N104" s="14">
        <f>'[1]3a'!G268</f>
        <v>41</v>
      </c>
      <c r="O104" s="14">
        <f t="shared" si="34"/>
        <v>3</v>
      </c>
      <c r="P104" s="14">
        <f t="shared" si="35"/>
        <v>0</v>
      </c>
      <c r="Q104" s="14">
        <f>'[1]5a'!K353</f>
        <v>2411</v>
      </c>
      <c r="R104" s="14">
        <v>0</v>
      </c>
      <c r="S104" s="14">
        <f>'[1]5a'!K354</f>
        <v>50</v>
      </c>
      <c r="T104" s="14">
        <f>'[1]5a'!K355</f>
        <v>8</v>
      </c>
      <c r="U104" s="14">
        <f t="shared" si="36"/>
        <v>2469</v>
      </c>
      <c r="V104" s="1">
        <f t="shared" si="3"/>
        <v>95</v>
      </c>
      <c r="W104" s="1">
        <f t="shared" si="4"/>
        <v>0</v>
      </c>
      <c r="X104" s="1" t="str">
        <f t="shared" si="5"/>
        <v>f</v>
      </c>
      <c r="Y104" s="15">
        <f>'[1]3b'!O353</f>
        <v>3</v>
      </c>
      <c r="Z104" s="15">
        <f>'[1]3b'!$P$354</f>
        <v>0</v>
      </c>
      <c r="AA104" s="15">
        <f>'[1]3b'!$Q$355</f>
        <v>0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 customHeight="1">
      <c r="A105" s="23"/>
      <c r="B105" s="236"/>
      <c r="C105" s="14" t="s">
        <v>127</v>
      </c>
      <c r="D105" s="14">
        <f>'[1]1'!H105</f>
        <v>284</v>
      </c>
      <c r="E105" s="14">
        <f>'[1]4a'!$T$539</f>
        <v>284</v>
      </c>
      <c r="F105" s="14">
        <f>'[1]2b'!T538</f>
        <v>6964</v>
      </c>
      <c r="G105" s="14">
        <f>'[1]2b'!U538</f>
        <v>1741</v>
      </c>
      <c r="H105" s="14">
        <f>'[1]4a'!V539</f>
        <v>3478</v>
      </c>
      <c r="I105" s="14">
        <f>'[1]4a'!W539</f>
        <v>2215</v>
      </c>
      <c r="J105" s="14">
        <f>'[1]4a'!X539</f>
        <v>1741</v>
      </c>
      <c r="K105" s="14">
        <f>IF('[1]6'!J104&gt;=21,'Format II'!D105,0)</f>
        <v>0</v>
      </c>
      <c r="L105" s="14">
        <f>'[1]6'!G104</f>
        <v>0</v>
      </c>
      <c r="M105" s="14">
        <f>'[1]6'!H104</f>
        <v>0</v>
      </c>
      <c r="N105" s="14">
        <f>'[1]3a'!G271</f>
        <v>50</v>
      </c>
      <c r="O105" s="14">
        <f t="shared" si="34"/>
        <v>0</v>
      </c>
      <c r="P105" s="14">
        <f t="shared" si="35"/>
        <v>0</v>
      </c>
      <c r="Q105" s="14">
        <f>'[1]5a'!K357</f>
        <v>6945</v>
      </c>
      <c r="R105" s="14">
        <v>0</v>
      </c>
      <c r="S105" s="14">
        <f>'[1]5a'!K358</f>
        <v>12</v>
      </c>
      <c r="T105" s="14">
        <f>'[1]5a'!K359</f>
        <v>5</v>
      </c>
      <c r="U105" s="14">
        <f t="shared" si="36"/>
        <v>6962</v>
      </c>
      <c r="V105" s="1">
        <f t="shared" si="3"/>
        <v>284</v>
      </c>
      <c r="W105" s="1">
        <f t="shared" si="4"/>
        <v>0</v>
      </c>
      <c r="X105" s="1" t="str">
        <f t="shared" si="5"/>
        <v>f</v>
      </c>
      <c r="Y105" s="15">
        <f>'[1]3b'!O357</f>
        <v>0</v>
      </c>
      <c r="Z105" s="15">
        <f>'[1]3b'!$P$358</f>
        <v>0</v>
      </c>
      <c r="AA105" s="15">
        <f>'[1]3b'!$Q$359</f>
        <v>0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 customHeight="1">
      <c r="A106" s="23"/>
      <c r="B106" s="232"/>
      <c r="C106" s="19" t="s">
        <v>40</v>
      </c>
      <c r="D106" s="19">
        <f aca="true" t="shared" si="37" ref="D106:U106">SUM(D97:D105)</f>
        <v>1278</v>
      </c>
      <c r="E106" s="19">
        <f t="shared" si="37"/>
        <v>1213</v>
      </c>
      <c r="F106" s="19">
        <f t="shared" si="37"/>
        <v>36937</v>
      </c>
      <c r="G106" s="19">
        <f t="shared" si="37"/>
        <v>8078</v>
      </c>
      <c r="H106" s="19">
        <f t="shared" si="37"/>
        <v>17251</v>
      </c>
      <c r="I106" s="19">
        <f t="shared" si="37"/>
        <v>10004</v>
      </c>
      <c r="J106" s="19">
        <f t="shared" si="37"/>
        <v>7779</v>
      </c>
      <c r="K106" s="19">
        <f t="shared" si="37"/>
        <v>0</v>
      </c>
      <c r="L106" s="19">
        <f t="shared" si="37"/>
        <v>0</v>
      </c>
      <c r="M106" s="19">
        <f t="shared" si="37"/>
        <v>0</v>
      </c>
      <c r="N106" s="19">
        <f t="shared" si="37"/>
        <v>417</v>
      </c>
      <c r="O106" s="19">
        <f t="shared" si="37"/>
        <v>4</v>
      </c>
      <c r="P106" s="19">
        <f t="shared" si="37"/>
        <v>0</v>
      </c>
      <c r="Q106" s="19">
        <f t="shared" si="37"/>
        <v>31816</v>
      </c>
      <c r="R106" s="19">
        <f t="shared" si="37"/>
        <v>0</v>
      </c>
      <c r="S106" s="19">
        <f t="shared" si="37"/>
        <v>207</v>
      </c>
      <c r="T106" s="19">
        <f t="shared" si="37"/>
        <v>48</v>
      </c>
      <c r="U106" s="19">
        <f t="shared" si="37"/>
        <v>32071</v>
      </c>
      <c r="V106" s="1">
        <f t="shared" si="3"/>
        <v>1278</v>
      </c>
      <c r="W106" s="1">
        <f t="shared" si="4"/>
        <v>0</v>
      </c>
      <c r="X106" s="1" t="str">
        <f t="shared" si="5"/>
        <v>f</v>
      </c>
      <c r="Y106" s="15"/>
      <c r="Z106" s="15"/>
      <c r="AA106" s="1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4.25" customHeight="1">
      <c r="A107" s="13">
        <v>12</v>
      </c>
      <c r="B107" s="242" t="s">
        <v>128</v>
      </c>
      <c r="C107" s="27" t="s">
        <v>129</v>
      </c>
      <c r="D107" s="14">
        <f>'[1]1'!H107</f>
        <v>290</v>
      </c>
      <c r="E107" s="14">
        <f>'[1]4a'!$T$545</f>
        <v>290</v>
      </c>
      <c r="F107" s="14">
        <f>'[1]2b'!T544</f>
        <v>20481</v>
      </c>
      <c r="G107" s="14">
        <f>'[1]2b'!U544</f>
        <v>3777</v>
      </c>
      <c r="H107" s="14">
        <f>'[1]4a'!V545</f>
        <v>9285</v>
      </c>
      <c r="I107" s="14">
        <f>'[1]4a'!W545</f>
        <v>3961</v>
      </c>
      <c r="J107" s="14">
        <f>'[1]4a'!X545</f>
        <v>3777</v>
      </c>
      <c r="K107" s="14">
        <f>IF('[1]6'!J106&gt;=21,'Format II'!D107,0)</f>
        <v>0</v>
      </c>
      <c r="L107" s="14">
        <f>'[1]6'!G106</f>
        <v>0</v>
      </c>
      <c r="M107" s="14">
        <f>'[1]6'!H106</f>
        <v>0</v>
      </c>
      <c r="N107" s="14">
        <f>'[1]3a'!G274</f>
        <v>212</v>
      </c>
      <c r="O107" s="14">
        <f aca="true" t="shared" si="38" ref="O107:O116">+Y107+Z107</f>
        <v>4</v>
      </c>
      <c r="P107" s="14">
        <f aca="true" t="shared" si="39" ref="P107:P116">AA107</f>
        <v>0</v>
      </c>
      <c r="Q107" s="14">
        <f>'[1]5a'!K361</f>
        <v>16135</v>
      </c>
      <c r="R107" s="14">
        <v>0</v>
      </c>
      <c r="S107" s="14">
        <f>'[1]5a'!K362</f>
        <v>301</v>
      </c>
      <c r="T107" s="14">
        <f>'[1]5a'!K363</f>
        <v>30</v>
      </c>
      <c r="U107" s="14">
        <f aca="true" t="shared" si="40" ref="U107:U116">SUM(Q107:T107)</f>
        <v>16466</v>
      </c>
      <c r="V107" s="1">
        <f t="shared" si="3"/>
        <v>290</v>
      </c>
      <c r="W107" s="1">
        <f t="shared" si="4"/>
        <v>0</v>
      </c>
      <c r="X107" s="1" t="str">
        <f t="shared" si="5"/>
        <v>f</v>
      </c>
      <c r="Y107" s="15">
        <f>'[1]3b'!O361</f>
        <v>4</v>
      </c>
      <c r="Z107" s="15">
        <f>'[1]3b'!$P$362</f>
        <v>0</v>
      </c>
      <c r="AA107" s="15">
        <f>'[1]3b'!$Q$363</f>
        <v>0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 customHeight="1">
      <c r="A108" s="16"/>
      <c r="B108" s="236"/>
      <c r="C108" s="27" t="s">
        <v>130</v>
      </c>
      <c r="D108" s="14">
        <f>'[1]1'!H108</f>
        <v>310</v>
      </c>
      <c r="E108" s="14">
        <f>'[1]4a'!$T$551</f>
        <v>310</v>
      </c>
      <c r="F108" s="14">
        <f>'[1]2b'!T550</f>
        <v>21977</v>
      </c>
      <c r="G108" s="14">
        <f>'[1]2b'!U550</f>
        <v>4401</v>
      </c>
      <c r="H108" s="14">
        <f>'[1]4a'!V551</f>
        <v>10639</v>
      </c>
      <c r="I108" s="14">
        <f>'[1]4a'!W551</f>
        <v>6745</v>
      </c>
      <c r="J108" s="14">
        <f>'[1]4a'!X551</f>
        <v>4401</v>
      </c>
      <c r="K108" s="14">
        <f>IF('[1]6'!J107&gt;=21,'Format II'!D108,0)</f>
        <v>0</v>
      </c>
      <c r="L108" s="14">
        <f>'[1]6'!G107</f>
        <v>0</v>
      </c>
      <c r="M108" s="14">
        <f>'[1]6'!H107</f>
        <v>0</v>
      </c>
      <c r="N108" s="14">
        <f>'[1]3a'!G277</f>
        <v>211</v>
      </c>
      <c r="O108" s="14">
        <f t="shared" si="38"/>
        <v>2</v>
      </c>
      <c r="P108" s="14">
        <f t="shared" si="39"/>
        <v>1</v>
      </c>
      <c r="Q108" s="14">
        <f>'[1]5a'!K365</f>
        <v>19227</v>
      </c>
      <c r="R108" s="14">
        <v>0</v>
      </c>
      <c r="S108" s="14">
        <f>'[1]5a'!K366</f>
        <v>167</v>
      </c>
      <c r="T108" s="14">
        <f>'[1]5a'!K367</f>
        <v>17</v>
      </c>
      <c r="U108" s="14">
        <f t="shared" si="40"/>
        <v>19411</v>
      </c>
      <c r="V108" s="1">
        <f t="shared" si="3"/>
        <v>310</v>
      </c>
      <c r="W108" s="1">
        <f t="shared" si="4"/>
        <v>0</v>
      </c>
      <c r="X108" s="1" t="str">
        <f t="shared" si="5"/>
        <v>f</v>
      </c>
      <c r="Y108" s="15">
        <f>'[1]3b'!O365</f>
        <v>1</v>
      </c>
      <c r="Z108" s="15">
        <f>'[1]3b'!$P$366</f>
        <v>1</v>
      </c>
      <c r="AA108" s="15">
        <f>'[1]3b'!$Q$367</f>
        <v>1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 customHeight="1">
      <c r="A109" s="16"/>
      <c r="B109" s="236"/>
      <c r="C109" s="27" t="s">
        <v>131</v>
      </c>
      <c r="D109" s="14">
        <f>'[1]1'!H109</f>
        <v>324</v>
      </c>
      <c r="E109" s="14">
        <f>'[1]4a'!$T$557</f>
        <v>324</v>
      </c>
      <c r="F109" s="14">
        <f>'[1]2b'!T556</f>
        <v>31139</v>
      </c>
      <c r="G109" s="14">
        <f>'[1]2b'!U556</f>
        <v>6013</v>
      </c>
      <c r="H109" s="14">
        <f>'[1]4a'!V557</f>
        <v>14795</v>
      </c>
      <c r="I109" s="14">
        <f>'[1]4a'!W557</f>
        <v>8563</v>
      </c>
      <c r="J109" s="14">
        <f>'[1]4a'!X557</f>
        <v>6013</v>
      </c>
      <c r="K109" s="14">
        <f>IF('[1]6'!J108&gt;=21,'Format II'!D109,0)</f>
        <v>0</v>
      </c>
      <c r="L109" s="14">
        <f>'[1]6'!G108</f>
        <v>0</v>
      </c>
      <c r="M109" s="14">
        <f>'[1]6'!H108</f>
        <v>0</v>
      </c>
      <c r="N109" s="14">
        <f>'[1]3a'!G280</f>
        <v>272</v>
      </c>
      <c r="O109" s="14">
        <f t="shared" si="38"/>
        <v>3</v>
      </c>
      <c r="P109" s="14">
        <f t="shared" si="39"/>
        <v>1</v>
      </c>
      <c r="Q109" s="14">
        <f>'[1]5a'!K369</f>
        <v>25576</v>
      </c>
      <c r="R109" s="14">
        <v>0</v>
      </c>
      <c r="S109" s="14">
        <f>'[1]5a'!K370</f>
        <v>664</v>
      </c>
      <c r="T109" s="14">
        <f>'[1]5a'!K371</f>
        <v>11</v>
      </c>
      <c r="U109" s="14">
        <f t="shared" si="40"/>
        <v>26251</v>
      </c>
      <c r="V109" s="1">
        <f t="shared" si="3"/>
        <v>324</v>
      </c>
      <c r="W109" s="1">
        <f t="shared" si="4"/>
        <v>0</v>
      </c>
      <c r="X109" s="1" t="str">
        <f t="shared" si="5"/>
        <v>f</v>
      </c>
      <c r="Y109" s="15">
        <f>'[1]3b'!O369</f>
        <v>2</v>
      </c>
      <c r="Z109" s="15">
        <f>'[1]3b'!$P$370</f>
        <v>1</v>
      </c>
      <c r="AA109" s="15">
        <f>'[1]3b'!$Q$371</f>
        <v>1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 customHeight="1">
      <c r="A110" s="16"/>
      <c r="B110" s="236"/>
      <c r="C110" s="27" t="s">
        <v>132</v>
      </c>
      <c r="D110" s="14">
        <f>'[1]1'!H110</f>
        <v>160</v>
      </c>
      <c r="E110" s="14">
        <f>'[1]4a'!$T$563</f>
        <v>160</v>
      </c>
      <c r="F110" s="14">
        <f>'[1]2b'!T562</f>
        <v>22248</v>
      </c>
      <c r="G110" s="14">
        <f>'[1]2b'!U562</f>
        <v>4297</v>
      </c>
      <c r="H110" s="14">
        <f>'[1]4a'!V563</f>
        <v>11181</v>
      </c>
      <c r="I110" s="14">
        <f>'[1]4a'!W563</f>
        <v>4284</v>
      </c>
      <c r="J110" s="14">
        <f>'[1]4a'!X563</f>
        <v>4297</v>
      </c>
      <c r="K110" s="14">
        <f>IF('[1]6'!J109&gt;=21,'Format II'!D110,0)</f>
        <v>0</v>
      </c>
      <c r="L110" s="14">
        <f>'[1]6'!G109</f>
        <v>0</v>
      </c>
      <c r="M110" s="14">
        <f>'[1]6'!H109</f>
        <v>0</v>
      </c>
      <c r="N110" s="14">
        <f>'[1]3a'!G283</f>
        <v>175</v>
      </c>
      <c r="O110" s="14">
        <f t="shared" si="38"/>
        <v>1</v>
      </c>
      <c r="P110" s="14">
        <f t="shared" si="39"/>
        <v>0</v>
      </c>
      <c r="Q110" s="14">
        <f>'[1]5a'!K373</f>
        <v>15440</v>
      </c>
      <c r="R110" s="14">
        <v>0</v>
      </c>
      <c r="S110" s="14">
        <f>'[1]5a'!K374</f>
        <v>846</v>
      </c>
      <c r="T110" s="14">
        <f>'[1]5a'!K375</f>
        <v>47</v>
      </c>
      <c r="U110" s="14">
        <f t="shared" si="40"/>
        <v>16333</v>
      </c>
      <c r="V110" s="1">
        <f t="shared" si="3"/>
        <v>160</v>
      </c>
      <c r="W110" s="1">
        <f t="shared" si="4"/>
        <v>0</v>
      </c>
      <c r="X110" s="1" t="str">
        <f t="shared" si="5"/>
        <v>f</v>
      </c>
      <c r="Y110" s="15">
        <f>'[1]3b'!O373</f>
        <v>1</v>
      </c>
      <c r="Z110" s="15">
        <f>'[1]3b'!$P$374</f>
        <v>0</v>
      </c>
      <c r="AA110" s="15">
        <f>'[1]3b'!$Q$375</f>
        <v>0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 customHeight="1">
      <c r="A111" s="16"/>
      <c r="B111" s="236"/>
      <c r="C111" s="27" t="s">
        <v>133</v>
      </c>
      <c r="D111" s="14">
        <f>'[1]1'!H111</f>
        <v>285</v>
      </c>
      <c r="E111" s="14">
        <f>'[1]4a'!$T$569</f>
        <v>282</v>
      </c>
      <c r="F111" s="14">
        <f>'[1]2b'!T568</f>
        <v>19166</v>
      </c>
      <c r="G111" s="14">
        <f>'[1]2b'!U568</f>
        <v>3401</v>
      </c>
      <c r="H111" s="14">
        <f>'[1]4a'!V569</f>
        <v>8497</v>
      </c>
      <c r="I111" s="14">
        <f>'[1]4a'!W569</f>
        <v>4180</v>
      </c>
      <c r="J111" s="14">
        <f>'[1]4a'!X569</f>
        <v>3401</v>
      </c>
      <c r="K111" s="14">
        <f>IF('[1]6'!J110&gt;=21,'Format II'!D111,0)</f>
        <v>0</v>
      </c>
      <c r="L111" s="14">
        <f>'[1]6'!G110</f>
        <v>0</v>
      </c>
      <c r="M111" s="14">
        <f>'[1]6'!H110</f>
        <v>0</v>
      </c>
      <c r="N111" s="14">
        <f>'[1]3a'!G286</f>
        <v>203</v>
      </c>
      <c r="O111" s="14">
        <f t="shared" si="38"/>
        <v>1</v>
      </c>
      <c r="P111" s="14">
        <f t="shared" si="39"/>
        <v>0</v>
      </c>
      <c r="Q111" s="14">
        <f>'[1]5a'!K377</f>
        <v>16174</v>
      </c>
      <c r="R111" s="14">
        <v>0</v>
      </c>
      <c r="S111" s="14">
        <f>'[1]5a'!K378</f>
        <v>273</v>
      </c>
      <c r="T111" s="14">
        <f>'[1]5a'!K379</f>
        <v>18</v>
      </c>
      <c r="U111" s="14">
        <f t="shared" si="40"/>
        <v>16465</v>
      </c>
      <c r="V111" s="1">
        <f t="shared" si="3"/>
        <v>285</v>
      </c>
      <c r="W111" s="1">
        <f t="shared" si="4"/>
        <v>0</v>
      </c>
      <c r="X111" s="1" t="str">
        <f t="shared" si="5"/>
        <v>f</v>
      </c>
      <c r="Y111" s="15">
        <f>'[1]3b'!O377</f>
        <v>1</v>
      </c>
      <c r="Z111" s="15">
        <f>'[1]3b'!$P$378</f>
        <v>0</v>
      </c>
      <c r="AA111" s="15">
        <f>'[1]3b'!$Q$379</f>
        <v>0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>
      <c r="A112" s="16"/>
      <c r="B112" s="236"/>
      <c r="C112" s="27" t="s">
        <v>134</v>
      </c>
      <c r="D112" s="14">
        <f>'[1]1'!H112</f>
        <v>272</v>
      </c>
      <c r="E112" s="14">
        <f>'[1]4a'!$T$575</f>
        <v>272</v>
      </c>
      <c r="F112" s="14">
        <f>'[1]2b'!T574</f>
        <v>22374</v>
      </c>
      <c r="G112" s="14">
        <f>'[1]2b'!U574</f>
        <v>4330</v>
      </c>
      <c r="H112" s="14">
        <f>'[1]4a'!V575</f>
        <v>10545</v>
      </c>
      <c r="I112" s="14">
        <f>'[1]4a'!W575</f>
        <v>6907</v>
      </c>
      <c r="J112" s="14">
        <f>'[1]4a'!X575</f>
        <v>4330</v>
      </c>
      <c r="K112" s="14">
        <f>IF('[1]6'!J111&gt;=21,'Format II'!D112,0)</f>
        <v>0</v>
      </c>
      <c r="L112" s="14">
        <f>'[1]6'!G111</f>
        <v>0</v>
      </c>
      <c r="M112" s="14">
        <f>'[1]6'!H111</f>
        <v>0</v>
      </c>
      <c r="N112" s="14">
        <f>'[1]3a'!G289</f>
        <v>198</v>
      </c>
      <c r="O112" s="14">
        <f t="shared" si="38"/>
        <v>5</v>
      </c>
      <c r="P112" s="14">
        <f t="shared" si="39"/>
        <v>0</v>
      </c>
      <c r="Q112" s="14">
        <f>'[1]5a'!K381</f>
        <v>19469</v>
      </c>
      <c r="R112" s="14">
        <v>0</v>
      </c>
      <c r="S112" s="14">
        <f>'[1]5a'!K382</f>
        <v>329</v>
      </c>
      <c r="T112" s="14">
        <f>'[1]5a'!K383</f>
        <v>69</v>
      </c>
      <c r="U112" s="14">
        <f t="shared" si="40"/>
        <v>19867</v>
      </c>
      <c r="V112" s="1">
        <f t="shared" si="3"/>
        <v>272</v>
      </c>
      <c r="W112" s="1">
        <f t="shared" si="4"/>
        <v>0</v>
      </c>
      <c r="X112" s="1" t="str">
        <f t="shared" si="5"/>
        <v>f</v>
      </c>
      <c r="Y112" s="15">
        <f>'[1]3b'!O381</f>
        <v>5</v>
      </c>
      <c r="Z112" s="15">
        <f>'[1]3b'!$P$382</f>
        <v>0</v>
      </c>
      <c r="AA112" s="15">
        <f>'[1]3b'!$Q$383</f>
        <v>0</v>
      </c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 customHeight="1">
      <c r="A113" s="16"/>
      <c r="B113" s="236"/>
      <c r="C113" s="27" t="s">
        <v>135</v>
      </c>
      <c r="D113" s="14">
        <f>'[1]1'!H113</f>
        <v>125</v>
      </c>
      <c r="E113" s="14">
        <f>'[1]4a'!$T$581</f>
        <v>125</v>
      </c>
      <c r="F113" s="14">
        <f>'[1]2b'!T580</f>
        <v>11048</v>
      </c>
      <c r="G113" s="14">
        <f>'[1]2b'!U580</f>
        <v>1933</v>
      </c>
      <c r="H113" s="14">
        <f>'[1]4a'!V581</f>
        <v>5163</v>
      </c>
      <c r="I113" s="14">
        <f>'[1]4a'!W581</f>
        <v>2466</v>
      </c>
      <c r="J113" s="14">
        <f>'[1]4a'!X581</f>
        <v>1933</v>
      </c>
      <c r="K113" s="14">
        <f>IF('[1]6'!J112&gt;=21,'Format II'!D113,0)</f>
        <v>0</v>
      </c>
      <c r="L113" s="14">
        <f>'[1]6'!G112</f>
        <v>0</v>
      </c>
      <c r="M113" s="14">
        <f>'[1]6'!H112</f>
        <v>0</v>
      </c>
      <c r="N113" s="14">
        <f>'[1]3a'!G292</f>
        <v>91</v>
      </c>
      <c r="O113" s="14">
        <f t="shared" si="38"/>
        <v>1</v>
      </c>
      <c r="P113" s="14">
        <f t="shared" si="39"/>
        <v>0</v>
      </c>
      <c r="Q113" s="14">
        <f>'[1]5a'!K385</f>
        <v>8717</v>
      </c>
      <c r="R113" s="14">
        <v>0</v>
      </c>
      <c r="S113" s="14">
        <f>'[1]5a'!K386</f>
        <v>144</v>
      </c>
      <c r="T113" s="14">
        <f>'[1]5a'!K387</f>
        <v>12</v>
      </c>
      <c r="U113" s="14">
        <f t="shared" si="40"/>
        <v>8873</v>
      </c>
      <c r="V113" s="1">
        <f t="shared" si="3"/>
        <v>125</v>
      </c>
      <c r="W113" s="1">
        <f t="shared" si="4"/>
        <v>0</v>
      </c>
      <c r="X113" s="1" t="str">
        <f t="shared" si="5"/>
        <v>f</v>
      </c>
      <c r="Y113" s="15">
        <f>'[1]3b'!O385</f>
        <v>1</v>
      </c>
      <c r="Z113" s="15">
        <f>'[1]3b'!$P$386</f>
        <v>0</v>
      </c>
      <c r="AA113" s="15">
        <f>'[1]3b'!$Q$387</f>
        <v>0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 customHeight="1">
      <c r="A114" s="16"/>
      <c r="B114" s="236"/>
      <c r="C114" s="27" t="s">
        <v>136</v>
      </c>
      <c r="D114" s="14">
        <f>'[1]1'!H114</f>
        <v>167</v>
      </c>
      <c r="E114" s="14">
        <f>'[1]4a'!$T$587</f>
        <v>167</v>
      </c>
      <c r="F114" s="14">
        <f>'[1]2b'!T586</f>
        <v>15988</v>
      </c>
      <c r="G114" s="14">
        <f>'[1]2b'!U586</f>
        <v>3319</v>
      </c>
      <c r="H114" s="14">
        <f>'[1]4a'!V587</f>
        <v>8134</v>
      </c>
      <c r="I114" s="14">
        <f>'[1]4a'!W587</f>
        <v>3669</v>
      </c>
      <c r="J114" s="14">
        <f>'[1]4a'!X587</f>
        <v>3319</v>
      </c>
      <c r="K114" s="14">
        <f>IF('[1]6'!J113&gt;=21,'Format II'!D114,0)</f>
        <v>0</v>
      </c>
      <c r="L114" s="14">
        <f>'[1]6'!G113</f>
        <v>0</v>
      </c>
      <c r="M114" s="14">
        <f>'[1]6'!H113</f>
        <v>0</v>
      </c>
      <c r="N114" s="14">
        <f>'[1]3a'!G295</f>
        <v>112</v>
      </c>
      <c r="O114" s="14">
        <f t="shared" si="38"/>
        <v>1</v>
      </c>
      <c r="P114" s="14">
        <f t="shared" si="39"/>
        <v>0</v>
      </c>
      <c r="Q114" s="14">
        <f>'[1]5a'!K389</f>
        <v>15014</v>
      </c>
      <c r="R114" s="14">
        <v>0</v>
      </c>
      <c r="S114" s="14">
        <f>'[1]5a'!K390</f>
        <v>294</v>
      </c>
      <c r="T114" s="14">
        <f>'[1]5a'!K391</f>
        <v>30</v>
      </c>
      <c r="U114" s="14">
        <f t="shared" si="40"/>
        <v>15338</v>
      </c>
      <c r="V114" s="1">
        <f t="shared" si="3"/>
        <v>167</v>
      </c>
      <c r="W114" s="1">
        <f t="shared" si="4"/>
        <v>0</v>
      </c>
      <c r="X114" s="1" t="str">
        <f t="shared" si="5"/>
        <v>f</v>
      </c>
      <c r="Y114" s="15">
        <f>'[1]3b'!O389</f>
        <v>1</v>
      </c>
      <c r="Z114" s="15">
        <f>'[1]3b'!$P$390</f>
        <v>0</v>
      </c>
      <c r="AA114" s="15">
        <f>'[1]3b'!$Q$391</f>
        <v>0</v>
      </c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 customHeight="1">
      <c r="A115" s="16"/>
      <c r="B115" s="236"/>
      <c r="C115" s="27" t="s">
        <v>137</v>
      </c>
      <c r="D115" s="14">
        <f>'[1]1'!H115</f>
        <v>77</v>
      </c>
      <c r="E115" s="14">
        <f>'[1]4a'!$T$593</f>
        <v>77</v>
      </c>
      <c r="F115" s="14">
        <f>'[1]2b'!T592</f>
        <v>9583</v>
      </c>
      <c r="G115" s="14">
        <f>'[1]2b'!U592</f>
        <v>2115</v>
      </c>
      <c r="H115" s="14">
        <f>'[1]4a'!V593</f>
        <v>5273</v>
      </c>
      <c r="I115" s="14">
        <f>'[1]4a'!W593</f>
        <v>1654</v>
      </c>
      <c r="J115" s="14">
        <f>'[1]4a'!X593</f>
        <v>2115</v>
      </c>
      <c r="K115" s="14">
        <f>IF('[1]6'!J114&gt;=21,'Format II'!D115,0)</f>
        <v>0</v>
      </c>
      <c r="L115" s="14">
        <f>'[1]6'!G114</f>
        <v>0</v>
      </c>
      <c r="M115" s="14">
        <f>'[1]6'!H114</f>
        <v>0</v>
      </c>
      <c r="N115" s="14">
        <f>'[1]3a'!G298</f>
        <v>85</v>
      </c>
      <c r="O115" s="14">
        <f t="shared" si="38"/>
        <v>0</v>
      </c>
      <c r="P115" s="14">
        <f t="shared" si="39"/>
        <v>0</v>
      </c>
      <c r="Q115" s="14">
        <f>'[1]5a'!K393</f>
        <v>7947</v>
      </c>
      <c r="R115" s="14">
        <v>0</v>
      </c>
      <c r="S115" s="14">
        <f>'[1]5a'!K394</f>
        <v>134</v>
      </c>
      <c r="T115" s="14">
        <f>'[1]5a'!K395</f>
        <v>9</v>
      </c>
      <c r="U115" s="14">
        <f t="shared" si="40"/>
        <v>8090</v>
      </c>
      <c r="V115" s="1">
        <f t="shared" si="3"/>
        <v>77</v>
      </c>
      <c r="W115" s="1">
        <f t="shared" si="4"/>
        <v>0</v>
      </c>
      <c r="X115" s="1" t="str">
        <f t="shared" si="5"/>
        <v>f</v>
      </c>
      <c r="Y115" s="15">
        <f>'[1]3b'!O393</f>
        <v>0</v>
      </c>
      <c r="Z115" s="15">
        <f>'[1]3b'!$P$394</f>
        <v>0</v>
      </c>
      <c r="AA115" s="15">
        <f>'[1]3b'!$Q$395</f>
        <v>0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 customHeight="1">
      <c r="A116" s="16"/>
      <c r="B116" s="236"/>
      <c r="C116" s="27" t="s">
        <v>138</v>
      </c>
      <c r="D116" s="14">
        <f>'[1]1'!H116</f>
        <v>181</v>
      </c>
      <c r="E116" s="14">
        <f>'[1]4a'!$T$599</f>
        <v>181</v>
      </c>
      <c r="F116" s="14">
        <f>'[1]2b'!T598</f>
        <v>14685</v>
      </c>
      <c r="G116" s="14">
        <f>'[1]2b'!U598</f>
        <v>2788</v>
      </c>
      <c r="H116" s="14">
        <f>'[1]4a'!V599</f>
        <v>6630</v>
      </c>
      <c r="I116" s="14">
        <f>'[1]4a'!W599</f>
        <v>4407</v>
      </c>
      <c r="J116" s="14">
        <f>'[1]4a'!X599</f>
        <v>2788</v>
      </c>
      <c r="K116" s="14">
        <f>IF('[1]6'!J115&gt;=21,'Format II'!D116,0)</f>
        <v>0</v>
      </c>
      <c r="L116" s="14">
        <f>'[1]6'!G115</f>
        <v>0</v>
      </c>
      <c r="M116" s="14">
        <f>'[1]6'!H115</f>
        <v>0</v>
      </c>
      <c r="N116" s="14">
        <f>'[1]3a'!G301</f>
        <v>159</v>
      </c>
      <c r="O116" s="14">
        <f t="shared" si="38"/>
        <v>1</v>
      </c>
      <c r="P116" s="14">
        <f t="shared" si="39"/>
        <v>0</v>
      </c>
      <c r="Q116" s="14">
        <f>'[1]5a'!K397</f>
        <v>12061</v>
      </c>
      <c r="R116" s="14">
        <v>0</v>
      </c>
      <c r="S116" s="14">
        <f>'[1]5a'!K398</f>
        <v>636</v>
      </c>
      <c r="T116" s="14">
        <f>'[1]5a'!K399</f>
        <v>40</v>
      </c>
      <c r="U116" s="14">
        <f t="shared" si="40"/>
        <v>12737</v>
      </c>
      <c r="V116" s="1">
        <f t="shared" si="3"/>
        <v>181</v>
      </c>
      <c r="W116" s="1">
        <f t="shared" si="4"/>
        <v>0</v>
      </c>
      <c r="X116" s="1" t="str">
        <f t="shared" si="5"/>
        <v>f</v>
      </c>
      <c r="Y116" s="15">
        <f>'[1]3b'!O397</f>
        <v>1</v>
      </c>
      <c r="Z116" s="15">
        <f>'[1]3b'!$P$398</f>
        <v>0</v>
      </c>
      <c r="AA116" s="15">
        <f>'[1]3b'!$Q$399</f>
        <v>0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 customHeight="1">
      <c r="A117" s="18"/>
      <c r="B117" s="236"/>
      <c r="C117" s="25" t="s">
        <v>113</v>
      </c>
      <c r="D117" s="20">
        <f aca="true" t="shared" si="41" ref="D117:U117">SUM(D107:D116)</f>
        <v>2191</v>
      </c>
      <c r="E117" s="19">
        <f t="shared" si="41"/>
        <v>2188</v>
      </c>
      <c r="F117" s="19">
        <f t="shared" si="41"/>
        <v>188689</v>
      </c>
      <c r="G117" s="19">
        <f t="shared" si="41"/>
        <v>36374</v>
      </c>
      <c r="H117" s="19">
        <f t="shared" si="41"/>
        <v>90142</v>
      </c>
      <c r="I117" s="19">
        <f t="shared" si="41"/>
        <v>46836</v>
      </c>
      <c r="J117" s="19">
        <f t="shared" si="41"/>
        <v>36374</v>
      </c>
      <c r="K117" s="19">
        <f t="shared" si="41"/>
        <v>0</v>
      </c>
      <c r="L117" s="19">
        <f t="shared" si="41"/>
        <v>0</v>
      </c>
      <c r="M117" s="19">
        <f t="shared" si="41"/>
        <v>0</v>
      </c>
      <c r="N117" s="19">
        <f t="shared" si="41"/>
        <v>1718</v>
      </c>
      <c r="O117" s="19">
        <f t="shared" si="41"/>
        <v>19</v>
      </c>
      <c r="P117" s="19">
        <f t="shared" si="41"/>
        <v>2</v>
      </c>
      <c r="Q117" s="19">
        <f t="shared" si="41"/>
        <v>155760</v>
      </c>
      <c r="R117" s="19">
        <f t="shared" si="41"/>
        <v>0</v>
      </c>
      <c r="S117" s="19">
        <f t="shared" si="41"/>
        <v>3788</v>
      </c>
      <c r="T117" s="19">
        <f t="shared" si="41"/>
        <v>283</v>
      </c>
      <c r="U117" s="19">
        <f t="shared" si="41"/>
        <v>159831</v>
      </c>
      <c r="V117" s="1">
        <f t="shared" si="3"/>
        <v>2191</v>
      </c>
      <c r="W117" s="1">
        <f t="shared" si="4"/>
        <v>0</v>
      </c>
      <c r="X117" s="1" t="str">
        <f t="shared" si="5"/>
        <v>f</v>
      </c>
      <c r="Y117" s="15"/>
      <c r="Z117" s="15"/>
      <c r="AA117" s="1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8.75">
      <c r="A118" s="13">
        <v>13</v>
      </c>
      <c r="B118" s="235" t="s">
        <v>139</v>
      </c>
      <c r="C118" s="26" t="s">
        <v>140</v>
      </c>
      <c r="D118" s="14">
        <f>'[1]1'!H118</f>
        <v>121</v>
      </c>
      <c r="E118" s="14">
        <f>'[1]4a'!$T$605</f>
        <v>125</v>
      </c>
      <c r="F118" s="14">
        <f>'[1]2b'!T604</f>
        <v>5528</v>
      </c>
      <c r="G118" s="14">
        <f>'[1]2b'!U604</f>
        <v>961</v>
      </c>
      <c r="H118" s="14">
        <f>'[1]4a'!V605</f>
        <v>2338</v>
      </c>
      <c r="I118" s="14">
        <f>'[1]4a'!W605</f>
        <v>1340</v>
      </c>
      <c r="J118" s="14">
        <f>'[1]4a'!X605</f>
        <v>961</v>
      </c>
      <c r="K118" s="14">
        <f>IF('[1]6'!J117&gt;=21,'Format II'!D118,0)</f>
        <v>121</v>
      </c>
      <c r="L118" s="14">
        <f>'[1]6'!G117</f>
        <v>0</v>
      </c>
      <c r="M118" s="14">
        <f>'[1]6'!H117</f>
        <v>0</v>
      </c>
      <c r="N118" s="14">
        <f>'[1]3a'!G304</f>
        <v>25</v>
      </c>
      <c r="O118" s="14">
        <f aca="true" t="shared" si="42" ref="O118:O123">+Y118+Z118</f>
        <v>0</v>
      </c>
      <c r="P118" s="14">
        <f aca="true" t="shared" si="43" ref="P118:P123">AA118</f>
        <v>0</v>
      </c>
      <c r="Q118" s="14">
        <f>'[1]5a'!K401</f>
        <v>5462</v>
      </c>
      <c r="R118" s="14">
        <v>0</v>
      </c>
      <c r="S118" s="14">
        <f>'[1]5a'!K402</f>
        <v>23</v>
      </c>
      <c r="T118" s="14">
        <f>'[1]5a'!K403</f>
        <v>12</v>
      </c>
      <c r="U118" s="14">
        <f aca="true" t="shared" si="44" ref="U118:U123">SUM(Q118:T118)</f>
        <v>5497</v>
      </c>
      <c r="V118" s="1">
        <f t="shared" si="3"/>
        <v>0</v>
      </c>
      <c r="W118" s="1">
        <f t="shared" si="4"/>
        <v>0</v>
      </c>
      <c r="X118" s="1" t="str">
        <f t="shared" si="5"/>
        <v>f</v>
      </c>
      <c r="Y118" s="15">
        <f>'[1]3b'!O401</f>
        <v>0</v>
      </c>
      <c r="Z118" s="15">
        <f>'[1]3b'!$P$402</f>
        <v>0</v>
      </c>
      <c r="AA118" s="15">
        <f>'[1]3b'!$Q$403</f>
        <v>0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8.75">
      <c r="A119" s="16"/>
      <c r="B119" s="236"/>
      <c r="C119" s="26" t="s">
        <v>141</v>
      </c>
      <c r="D119" s="14">
        <f>'[1]1'!H119</f>
        <v>143</v>
      </c>
      <c r="E119" s="14">
        <f>'[1]4a'!$T$611</f>
        <v>121</v>
      </c>
      <c r="F119" s="14">
        <f>'[1]2b'!T610</f>
        <v>4862</v>
      </c>
      <c r="G119" s="14">
        <f>'[1]2b'!U610</f>
        <v>1009</v>
      </c>
      <c r="H119" s="14">
        <f>'[1]4a'!V611</f>
        <v>1401</v>
      </c>
      <c r="I119" s="14">
        <f>'[1]4a'!W611</f>
        <v>1028</v>
      </c>
      <c r="J119" s="14">
        <f>'[1]4a'!X611</f>
        <v>857</v>
      </c>
      <c r="K119" s="14">
        <f>IF('[1]6'!J118&gt;=21,'Format II'!D119,0)</f>
        <v>143</v>
      </c>
      <c r="L119" s="14">
        <f>'[1]6'!G118</f>
        <v>0</v>
      </c>
      <c r="M119" s="14">
        <f>'[1]6'!H118</f>
        <v>0</v>
      </c>
      <c r="N119" s="14">
        <f>'[1]3a'!G307</f>
        <v>24</v>
      </c>
      <c r="O119" s="14">
        <f t="shared" si="42"/>
        <v>0</v>
      </c>
      <c r="P119" s="14">
        <f t="shared" si="43"/>
        <v>0</v>
      </c>
      <c r="Q119" s="14">
        <f>'[1]5a'!K405</f>
        <v>2982</v>
      </c>
      <c r="R119" s="14">
        <v>0</v>
      </c>
      <c r="S119" s="14">
        <f>'[1]5a'!K406</f>
        <v>50</v>
      </c>
      <c r="T119" s="14">
        <f>'[1]5a'!K407</f>
        <v>15</v>
      </c>
      <c r="U119" s="14">
        <f t="shared" si="44"/>
        <v>3047</v>
      </c>
      <c r="V119" s="1">
        <f t="shared" si="3"/>
        <v>0</v>
      </c>
      <c r="W119" s="1">
        <f t="shared" si="4"/>
        <v>0</v>
      </c>
      <c r="X119" s="1" t="str">
        <f t="shared" si="5"/>
        <v>f</v>
      </c>
      <c r="Y119" s="15">
        <f>'[1]3b'!O405</f>
        <v>0</v>
      </c>
      <c r="Z119" s="15">
        <f>'[1]3b'!$P$406</f>
        <v>0</v>
      </c>
      <c r="AA119" s="15">
        <f>'[1]3b'!$Q$407</f>
        <v>0</v>
      </c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8.75">
      <c r="A120" s="16"/>
      <c r="B120" s="236"/>
      <c r="C120" s="26" t="s">
        <v>142</v>
      </c>
      <c r="D120" s="14">
        <f>'[1]1'!H120</f>
        <v>105</v>
      </c>
      <c r="E120" s="14">
        <f>'[1]4a'!$T$617</f>
        <v>100</v>
      </c>
      <c r="F120" s="14">
        <f>'[1]2b'!T616</f>
        <v>4822</v>
      </c>
      <c r="G120" s="14">
        <f>'[1]2b'!U616</f>
        <v>1084</v>
      </c>
      <c r="H120" s="14">
        <f>'[1]4a'!V617</f>
        <v>1553</v>
      </c>
      <c r="I120" s="14">
        <f>'[1]4a'!W617</f>
        <v>1196</v>
      </c>
      <c r="J120" s="14">
        <f>'[1]4a'!X617</f>
        <v>747</v>
      </c>
      <c r="K120" s="14">
        <f>IF('[1]6'!J119&gt;=21,'Format II'!D120,0)</f>
        <v>105</v>
      </c>
      <c r="L120" s="14">
        <f>'[1]6'!G119</f>
        <v>0</v>
      </c>
      <c r="M120" s="14">
        <f>'[1]6'!H119</f>
        <v>0</v>
      </c>
      <c r="N120" s="14">
        <f>'[1]3a'!G310</f>
        <v>43</v>
      </c>
      <c r="O120" s="14">
        <f t="shared" si="42"/>
        <v>3</v>
      </c>
      <c r="P120" s="14">
        <f t="shared" si="43"/>
        <v>0</v>
      </c>
      <c r="Q120" s="14">
        <f>'[1]5a'!K409</f>
        <v>3293</v>
      </c>
      <c r="R120" s="14">
        <v>0</v>
      </c>
      <c r="S120" s="14">
        <f>'[1]5a'!K410</f>
        <v>22</v>
      </c>
      <c r="T120" s="14">
        <f>'[1]5a'!K411</f>
        <v>2</v>
      </c>
      <c r="U120" s="14">
        <f t="shared" si="44"/>
        <v>3317</v>
      </c>
      <c r="V120" s="1">
        <f t="shared" si="3"/>
        <v>0</v>
      </c>
      <c r="W120" s="1">
        <f t="shared" si="4"/>
        <v>0</v>
      </c>
      <c r="X120" s="1" t="str">
        <f t="shared" si="5"/>
        <v>f</v>
      </c>
      <c r="Y120" s="15">
        <f>'[1]3b'!O409</f>
        <v>3</v>
      </c>
      <c r="Z120" s="15">
        <f>'[1]3b'!$P$410</f>
        <v>0</v>
      </c>
      <c r="AA120" s="15">
        <f>'[1]3b'!$Q$411</f>
        <v>0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8.75">
      <c r="A121" s="16"/>
      <c r="B121" s="236"/>
      <c r="C121" s="26" t="s">
        <v>143</v>
      </c>
      <c r="D121" s="14">
        <f>'[1]1'!H121</f>
        <v>144</v>
      </c>
      <c r="E121" s="14">
        <f>'[1]4a'!$T$623</f>
        <v>144</v>
      </c>
      <c r="F121" s="14">
        <f>'[1]2b'!T622</f>
        <v>4784</v>
      </c>
      <c r="G121" s="14">
        <f>'[1]2b'!U622</f>
        <v>962</v>
      </c>
      <c r="H121" s="14">
        <f>'[1]4a'!V623</f>
        <v>2310</v>
      </c>
      <c r="I121" s="14">
        <f>'[1]4a'!W623</f>
        <v>1586</v>
      </c>
      <c r="J121" s="14">
        <f>'[1]4a'!X623</f>
        <v>954</v>
      </c>
      <c r="K121" s="14">
        <f>IF('[1]6'!J120&gt;=21,'Format II'!D121,0)</f>
        <v>144</v>
      </c>
      <c r="L121" s="14">
        <f>'[1]6'!G120</f>
        <v>0</v>
      </c>
      <c r="M121" s="14">
        <f>'[1]6'!H120</f>
        <v>0</v>
      </c>
      <c r="N121" s="14">
        <f>'[1]3a'!G313</f>
        <v>24</v>
      </c>
      <c r="O121" s="14">
        <f t="shared" si="42"/>
        <v>1</v>
      </c>
      <c r="P121" s="14">
        <f t="shared" si="43"/>
        <v>0</v>
      </c>
      <c r="Q121" s="14">
        <f>'[1]5a'!K413</f>
        <v>4305</v>
      </c>
      <c r="R121" s="14">
        <v>0</v>
      </c>
      <c r="S121" s="14">
        <f>'[1]5a'!K414</f>
        <v>4</v>
      </c>
      <c r="T121" s="14">
        <f>'[1]5a'!K415</f>
        <v>4</v>
      </c>
      <c r="U121" s="14">
        <f t="shared" si="44"/>
        <v>4313</v>
      </c>
      <c r="V121" s="1">
        <f t="shared" si="3"/>
        <v>0</v>
      </c>
      <c r="W121" s="1">
        <f t="shared" si="4"/>
        <v>0</v>
      </c>
      <c r="X121" s="1" t="str">
        <f t="shared" si="5"/>
        <v>f</v>
      </c>
      <c r="Y121" s="15">
        <f>'[1]3b'!O413</f>
        <v>1</v>
      </c>
      <c r="Z121" s="15">
        <f>'[1]3b'!$P$414</f>
        <v>0</v>
      </c>
      <c r="AA121" s="15">
        <f>'[1]3b'!$Q$415</f>
        <v>0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8.75">
      <c r="A122" s="16"/>
      <c r="B122" s="236"/>
      <c r="C122" s="26" t="s">
        <v>144</v>
      </c>
      <c r="D122" s="14">
        <f>'[1]1'!H122</f>
        <v>61</v>
      </c>
      <c r="E122" s="14">
        <f>'[1]4a'!$T$629</f>
        <v>43</v>
      </c>
      <c r="F122" s="14">
        <f>'[1]2b'!T628</f>
        <v>2827</v>
      </c>
      <c r="G122" s="14">
        <f>'[1]2b'!U628</f>
        <v>676</v>
      </c>
      <c r="H122" s="14">
        <f>'[1]4a'!V629</f>
        <v>850</v>
      </c>
      <c r="I122" s="14">
        <f>'[1]4a'!W629</f>
        <v>481</v>
      </c>
      <c r="J122" s="14">
        <f>'[1]4a'!X629</f>
        <v>306</v>
      </c>
      <c r="K122" s="14">
        <f>IF('[1]6'!J121&gt;=21,'Format II'!D122,0)</f>
        <v>61</v>
      </c>
      <c r="L122" s="14">
        <f>'[1]6'!G121</f>
        <v>0</v>
      </c>
      <c r="M122" s="14">
        <f>'[1]6'!H121</f>
        <v>0</v>
      </c>
      <c r="N122" s="14">
        <f>'[1]3a'!G316</f>
        <v>30</v>
      </c>
      <c r="O122" s="14">
        <f t="shared" si="42"/>
        <v>0</v>
      </c>
      <c r="P122" s="14">
        <f t="shared" si="43"/>
        <v>0</v>
      </c>
      <c r="Q122" s="14">
        <f>'[1]5a'!K417</f>
        <v>1687</v>
      </c>
      <c r="R122" s="14">
        <v>0</v>
      </c>
      <c r="S122" s="14">
        <f>'[1]5a'!K418</f>
        <v>12</v>
      </c>
      <c r="T122" s="14">
        <f>'[1]5a'!K419</f>
        <v>2</v>
      </c>
      <c r="U122" s="14">
        <f t="shared" si="44"/>
        <v>1701</v>
      </c>
      <c r="V122" s="1">
        <f t="shared" si="3"/>
        <v>0</v>
      </c>
      <c r="W122" s="1">
        <f t="shared" si="4"/>
        <v>0</v>
      </c>
      <c r="X122" s="1" t="str">
        <f t="shared" si="5"/>
        <v>f</v>
      </c>
      <c r="Y122" s="15">
        <f>'[1]3b'!O417</f>
        <v>0</v>
      </c>
      <c r="Z122" s="15">
        <f>'[1]3b'!$P$418</f>
        <v>0</v>
      </c>
      <c r="AA122" s="15">
        <f>'[1]3b'!$Q$419</f>
        <v>0</v>
      </c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8.75">
      <c r="A123" s="16"/>
      <c r="B123" s="236"/>
      <c r="C123" s="26" t="s">
        <v>145</v>
      </c>
      <c r="D123" s="14">
        <f>'[1]1'!H123</f>
        <v>82</v>
      </c>
      <c r="E123" s="14">
        <f>'[1]4a'!$T$635</f>
        <v>73</v>
      </c>
      <c r="F123" s="14">
        <f>'[1]2b'!T634</f>
        <v>3438</v>
      </c>
      <c r="G123" s="14">
        <f>'[1]2b'!U634</f>
        <v>676</v>
      </c>
      <c r="H123" s="14">
        <f>'[1]4a'!V635</f>
        <v>835</v>
      </c>
      <c r="I123" s="14">
        <f>'[1]4a'!W635</f>
        <v>519</v>
      </c>
      <c r="J123" s="14">
        <f>'[1]4a'!X635</f>
        <v>655</v>
      </c>
      <c r="K123" s="14">
        <f>IF('[1]6'!J122&gt;=21,'Format II'!D123,0)</f>
        <v>82</v>
      </c>
      <c r="L123" s="14">
        <f>'[1]6'!G122</f>
        <v>0</v>
      </c>
      <c r="M123" s="14">
        <f>'[1]6'!H122</f>
        <v>0</v>
      </c>
      <c r="N123" s="14">
        <f>'[1]3a'!G319</f>
        <v>29</v>
      </c>
      <c r="O123" s="14">
        <f t="shared" si="42"/>
        <v>0</v>
      </c>
      <c r="P123" s="14">
        <f t="shared" si="43"/>
        <v>0</v>
      </c>
      <c r="Q123" s="14">
        <f>'[1]5a'!K421</f>
        <v>3368</v>
      </c>
      <c r="R123" s="14">
        <v>0</v>
      </c>
      <c r="S123" s="14">
        <f>'[1]5a'!K422</f>
        <v>5</v>
      </c>
      <c r="T123" s="14">
        <f>'[1]5a'!K423</f>
        <v>1</v>
      </c>
      <c r="U123" s="14">
        <f t="shared" si="44"/>
        <v>3374</v>
      </c>
      <c r="V123" s="1">
        <f t="shared" si="3"/>
        <v>0</v>
      </c>
      <c r="W123" s="1">
        <f t="shared" si="4"/>
        <v>0</v>
      </c>
      <c r="X123" s="1" t="str">
        <f t="shared" si="5"/>
        <v>f</v>
      </c>
      <c r="Y123" s="15">
        <f>'[1]3b'!O421</f>
        <v>0</v>
      </c>
      <c r="Z123" s="15">
        <f>'[1]3b'!$P$422</f>
        <v>0</v>
      </c>
      <c r="AA123" s="15">
        <f>'[1]3b'!$Q$423</f>
        <v>0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8.75">
      <c r="A124" s="18"/>
      <c r="B124" s="236"/>
      <c r="C124" s="28" t="s">
        <v>113</v>
      </c>
      <c r="D124" s="19">
        <f aca="true" t="shared" si="45" ref="D124:U124">SUM(D118:D123)</f>
        <v>656</v>
      </c>
      <c r="E124" s="19">
        <f t="shared" si="45"/>
        <v>606</v>
      </c>
      <c r="F124" s="19">
        <f t="shared" si="45"/>
        <v>26261</v>
      </c>
      <c r="G124" s="19">
        <f t="shared" si="45"/>
        <v>5368</v>
      </c>
      <c r="H124" s="19">
        <f t="shared" si="45"/>
        <v>9287</v>
      </c>
      <c r="I124" s="19">
        <f t="shared" si="45"/>
        <v>6150</v>
      </c>
      <c r="J124" s="19">
        <f t="shared" si="45"/>
        <v>4480</v>
      </c>
      <c r="K124" s="19">
        <f t="shared" si="45"/>
        <v>656</v>
      </c>
      <c r="L124" s="19">
        <f t="shared" si="45"/>
        <v>0</v>
      </c>
      <c r="M124" s="19">
        <f t="shared" si="45"/>
        <v>0</v>
      </c>
      <c r="N124" s="19">
        <f t="shared" si="45"/>
        <v>175</v>
      </c>
      <c r="O124" s="19">
        <f t="shared" si="45"/>
        <v>4</v>
      </c>
      <c r="P124" s="19">
        <f t="shared" si="45"/>
        <v>0</v>
      </c>
      <c r="Q124" s="19">
        <f t="shared" si="45"/>
        <v>21097</v>
      </c>
      <c r="R124" s="19">
        <f t="shared" si="45"/>
        <v>0</v>
      </c>
      <c r="S124" s="19">
        <f t="shared" si="45"/>
        <v>116</v>
      </c>
      <c r="T124" s="19">
        <f t="shared" si="45"/>
        <v>36</v>
      </c>
      <c r="U124" s="19">
        <f t="shared" si="45"/>
        <v>21249</v>
      </c>
      <c r="V124" s="1">
        <f t="shared" si="3"/>
        <v>0</v>
      </c>
      <c r="W124" s="1">
        <f t="shared" si="4"/>
        <v>0</v>
      </c>
      <c r="X124" s="1" t="str">
        <f t="shared" si="5"/>
        <v>f</v>
      </c>
      <c r="Y124" s="19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8.75">
      <c r="A125" s="233" t="s">
        <v>146</v>
      </c>
      <c r="B125" s="234"/>
      <c r="C125" s="230"/>
      <c r="D125" s="19">
        <f aca="true" t="shared" si="46" ref="D125:U125">SUM(D18+D22+D32+D37+D45+D57+D67+D83+D92+D96+D106+D117+D124)</f>
        <v>14937</v>
      </c>
      <c r="E125" s="19">
        <f t="shared" si="46"/>
        <v>14359</v>
      </c>
      <c r="F125" s="19">
        <f t="shared" si="46"/>
        <v>867004</v>
      </c>
      <c r="G125" s="19">
        <f t="shared" si="46"/>
        <v>165292</v>
      </c>
      <c r="H125" s="19">
        <f t="shared" si="46"/>
        <v>395488</v>
      </c>
      <c r="I125" s="19">
        <f t="shared" si="46"/>
        <v>206583</v>
      </c>
      <c r="J125" s="19">
        <f t="shared" si="46"/>
        <v>161462</v>
      </c>
      <c r="K125" s="19">
        <f t="shared" si="46"/>
        <v>1611</v>
      </c>
      <c r="L125" s="19">
        <f t="shared" si="46"/>
        <v>5946</v>
      </c>
      <c r="M125" s="19">
        <f t="shared" si="46"/>
        <v>5872</v>
      </c>
      <c r="N125" s="19">
        <f t="shared" si="46"/>
        <v>8459</v>
      </c>
      <c r="O125" s="19">
        <f t="shared" si="46"/>
        <v>111</v>
      </c>
      <c r="P125" s="19">
        <f t="shared" si="46"/>
        <v>5</v>
      </c>
      <c r="Q125" s="19">
        <f t="shared" si="46"/>
        <v>711458</v>
      </c>
      <c r="R125" s="19">
        <f t="shared" si="46"/>
        <v>0</v>
      </c>
      <c r="S125" s="19">
        <f t="shared" si="46"/>
        <v>8258</v>
      </c>
      <c r="T125" s="19">
        <f t="shared" si="46"/>
        <v>1026</v>
      </c>
      <c r="U125" s="19">
        <f t="shared" si="46"/>
        <v>720742</v>
      </c>
      <c r="V125" s="1">
        <f t="shared" si="3"/>
        <v>13326</v>
      </c>
      <c r="W125" s="1">
        <f t="shared" si="4"/>
        <v>11818</v>
      </c>
      <c r="X125" s="1" t="str">
        <f t="shared" si="5"/>
        <v>f</v>
      </c>
      <c r="Y125" s="19">
        <f>SUM(Y18+Y22+Y32+Y37+Y45+Y57+Y67+Y83+Y92+Y96+Y106+Y117+Y124)</f>
        <v>0</v>
      </c>
      <c r="Z125" s="19">
        <f>SUM(Z18+Z22+Z32+Z37+Z45+Z57+Z67+Z83+Z92+Z96+Z106+Z117+Z124)</f>
        <v>0</v>
      </c>
      <c r="AA125" s="19">
        <f>SUM(AA18+AA22+AA32+AA37+AA45+AA57+AA67+AA83+AA92+AA96+AA106+AA117+AA124)</f>
        <v>0</v>
      </c>
      <c r="AB125" s="5"/>
      <c r="AC125" s="1"/>
      <c r="AD125" s="1"/>
      <c r="AE125" s="5"/>
      <c r="AF125" s="5"/>
      <c r="AG125" s="5"/>
      <c r="AH125" s="5"/>
      <c r="AI125" s="5"/>
      <c r="AJ125" s="5"/>
      <c r="AK125" s="5"/>
    </row>
    <row r="126" spans="1:37" ht="15.75" customHeight="1" hidden="1">
      <c r="A126" s="3"/>
      <c r="B126" s="3"/>
      <c r="C126" s="29"/>
      <c r="D126" s="29">
        <f>'Format II mini'!D125</f>
        <v>5101</v>
      </c>
      <c r="E126" s="29">
        <f>'Format II mini'!E125</f>
        <v>4671</v>
      </c>
      <c r="F126" s="29">
        <f>'Format II mini'!F125</f>
        <v>110067</v>
      </c>
      <c r="G126" s="29">
        <f>'Format II mini'!G125</f>
        <v>21489</v>
      </c>
      <c r="H126" s="29">
        <f>'Format II mini'!H125</f>
        <v>49452</v>
      </c>
      <c r="I126" s="29">
        <f>'Format II mini'!I125</f>
        <v>32342</v>
      </c>
      <c r="J126" s="29">
        <f>'Format II mini'!J125</f>
        <v>20676</v>
      </c>
      <c r="K126" s="29">
        <f>'Format II mini'!K125</f>
        <v>551</v>
      </c>
      <c r="L126" s="29">
        <f>'Format II mini'!L125</f>
        <v>2318</v>
      </c>
      <c r="M126" s="29">
        <f>'Format II mini'!M125</f>
        <v>2195</v>
      </c>
      <c r="N126" s="29">
        <f>'Format II mini'!N125</f>
        <v>1379</v>
      </c>
      <c r="O126" s="29">
        <f>'Format II mini'!O125</f>
        <v>17</v>
      </c>
      <c r="P126" s="29">
        <f>'Format II mini'!P125</f>
        <v>1</v>
      </c>
      <c r="Q126" s="29">
        <f>'Format II mini'!Q125</f>
        <v>93116</v>
      </c>
      <c r="R126" s="29">
        <f>'Format II mini'!R125</f>
        <v>0</v>
      </c>
      <c r="S126" s="29">
        <f>'Format II mini'!S125</f>
        <v>598</v>
      </c>
      <c r="T126" s="29">
        <f>'Format II mini'!T125</f>
        <v>103</v>
      </c>
      <c r="U126" s="29">
        <f>'Format II mini'!U125</f>
        <v>93817</v>
      </c>
      <c r="V126" s="1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5.75" customHeight="1" hidden="1">
      <c r="A127" s="30"/>
      <c r="B127" s="31"/>
      <c r="C127" s="32"/>
      <c r="D127" s="32">
        <f aca="true" t="shared" si="47" ref="D127:U127">+D125+D126</f>
        <v>20038</v>
      </c>
      <c r="E127" s="32">
        <f t="shared" si="47"/>
        <v>19030</v>
      </c>
      <c r="F127" s="32">
        <f t="shared" si="47"/>
        <v>977071</v>
      </c>
      <c r="G127" s="32">
        <f t="shared" si="47"/>
        <v>186781</v>
      </c>
      <c r="H127" s="32">
        <f t="shared" si="47"/>
        <v>444940</v>
      </c>
      <c r="I127" s="32">
        <f t="shared" si="47"/>
        <v>238925</v>
      </c>
      <c r="J127" s="32">
        <f t="shared" si="47"/>
        <v>182138</v>
      </c>
      <c r="K127" s="32">
        <f t="shared" si="47"/>
        <v>2162</v>
      </c>
      <c r="L127" s="32">
        <f t="shared" si="47"/>
        <v>8264</v>
      </c>
      <c r="M127" s="32">
        <f t="shared" si="47"/>
        <v>8067</v>
      </c>
      <c r="N127" s="32">
        <f t="shared" si="47"/>
        <v>9838</v>
      </c>
      <c r="O127" s="32">
        <f t="shared" si="47"/>
        <v>128</v>
      </c>
      <c r="P127" s="32">
        <f t="shared" si="47"/>
        <v>6</v>
      </c>
      <c r="Q127" s="32">
        <f t="shared" si="47"/>
        <v>804574</v>
      </c>
      <c r="R127" s="32">
        <f t="shared" si="47"/>
        <v>0</v>
      </c>
      <c r="S127" s="32">
        <f t="shared" si="47"/>
        <v>8856</v>
      </c>
      <c r="T127" s="32">
        <f t="shared" si="47"/>
        <v>1129</v>
      </c>
      <c r="U127" s="32">
        <f t="shared" si="47"/>
        <v>814559</v>
      </c>
      <c r="V127" s="33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ht="18.75" hidden="1">
      <c r="A128" s="3"/>
      <c r="B128" s="3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>
        <f>+L127+M127</f>
        <v>16331</v>
      </c>
      <c r="N128" s="29"/>
      <c r="O128" s="29"/>
      <c r="P128" s="29"/>
      <c r="Q128" s="29"/>
      <c r="R128" s="29"/>
      <c r="S128" s="29"/>
      <c r="T128" s="29"/>
      <c r="U128" s="29"/>
      <c r="V128" s="1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8.75" hidden="1">
      <c r="A129" s="3"/>
      <c r="B129" s="3"/>
      <c r="C129" s="29"/>
      <c r="D129" s="29"/>
      <c r="E129" s="29"/>
      <c r="F129" s="29"/>
      <c r="G129" s="29">
        <f>+H127+I127</f>
        <v>683865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5"/>
      <c r="T129" s="29">
        <f>+T117+T92+T67+T37+T22+T18</f>
        <v>388</v>
      </c>
      <c r="U129" s="29"/>
      <c r="V129" s="1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8.75" hidden="1">
      <c r="A130" s="3"/>
      <c r="B130" s="36"/>
      <c r="C130" s="3"/>
      <c r="D130" s="3"/>
      <c r="E130" s="3"/>
      <c r="F130" s="3"/>
      <c r="G130" s="3">
        <f>G129/100000</f>
        <v>6.83865</v>
      </c>
      <c r="H130" s="3"/>
      <c r="I130" s="3"/>
      <c r="J130" s="3">
        <f>+J125+I125+H125</f>
        <v>763533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f>'Format II mini'!T129</f>
        <v>45</v>
      </c>
      <c r="U130" s="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8.75" hidden="1">
      <c r="A131" s="1"/>
      <c r="B131" s="36"/>
      <c r="C131" s="1"/>
      <c r="D131" s="1"/>
      <c r="E131" s="1"/>
      <c r="F131" s="1">
        <f>+F125-'[1]2b'!G648</f>
        <v>0</v>
      </c>
      <c r="G131" s="1">
        <f>+G125-'[1]2b'!G649</f>
        <v>0</v>
      </c>
      <c r="H131" s="1">
        <f>+H125-'[1]4a'!K643</f>
        <v>0</v>
      </c>
      <c r="I131" s="1">
        <f>+I125-'[1]4a'!F643</f>
        <v>0</v>
      </c>
      <c r="J131" s="1">
        <f>+J125-'[1]4a'!M643</f>
        <v>0</v>
      </c>
      <c r="K131" s="1"/>
      <c r="L131" s="1"/>
      <c r="M131" s="1">
        <f>+M125+L125</f>
        <v>11818</v>
      </c>
      <c r="N131" s="1"/>
      <c r="O131" s="1"/>
      <c r="P131" s="1"/>
      <c r="Q131" s="1"/>
      <c r="R131" s="1"/>
      <c r="S131" s="1"/>
      <c r="T131" s="1">
        <f>+T129+T130</f>
        <v>433</v>
      </c>
      <c r="U131" s="1">
        <f>+'[1]5a'!K428</f>
        <v>720742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8.75" hidden="1">
      <c r="A132" s="1"/>
      <c r="B132" s="3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8.75" hidden="1">
      <c r="A133" s="1"/>
      <c r="B133" s="36"/>
      <c r="C133" s="1"/>
      <c r="D133" s="1"/>
      <c r="E133" s="1"/>
      <c r="F133" s="1"/>
      <c r="G133" s="1"/>
      <c r="H133" s="1">
        <f>+H115+H113+H110+H66+H55+H49+H44</f>
        <v>62425</v>
      </c>
      <c r="I133" s="1"/>
      <c r="J133" s="1">
        <f>+J115+J113+J110+J66+J55+J49+J44</f>
        <v>23048</v>
      </c>
      <c r="K133" s="1"/>
      <c r="L133" s="1"/>
      <c r="M133" s="1">
        <f>+M125+L125</f>
        <v>11818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8.75" hidden="1">
      <c r="A134" s="1"/>
      <c r="B134" s="3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f>+M133-'[1]6'!H125</f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8.75" hidden="1">
      <c r="A135" s="1"/>
      <c r="B135" s="3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>
        <v>37031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8.75" hidden="1">
      <c r="A136" s="1"/>
      <c r="B136" s="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>
        <f>+M135+M133</f>
        <v>48849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8.75" hidden="1">
      <c r="A137" s="1"/>
      <c r="B137" s="3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>
        <v>80128</v>
      </c>
      <c r="Y137" s="1">
        <v>0</v>
      </c>
      <c r="Z137" s="1">
        <v>2339</v>
      </c>
      <c r="AA137" s="1">
        <v>165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8.75" hidden="1">
      <c r="A138" s="1"/>
      <c r="B138" s="3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>
        <v>2056</v>
      </c>
      <c r="Y138" s="1">
        <v>0</v>
      </c>
      <c r="Z138" s="1">
        <v>147</v>
      </c>
      <c r="AA138" s="1">
        <v>11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8.75" hidden="1">
      <c r="A139" s="1"/>
      <c r="B139" s="3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f>SUM(X137:X138)</f>
        <v>82184</v>
      </c>
      <c r="Y139" s="1">
        <f>SUM(Y137:Y138)</f>
        <v>0</v>
      </c>
      <c r="Z139" s="1">
        <f>SUM(Z137:Z138)</f>
        <v>2486</v>
      </c>
      <c r="AA139" s="1">
        <f>SUM(AA137:AA138)</f>
        <v>176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8.75" hidden="1">
      <c r="A140" s="1"/>
      <c r="B140" s="3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8.75" hidden="1">
      <c r="A141" s="1"/>
      <c r="B141" s="3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8.75" hidden="1">
      <c r="A142" s="1"/>
      <c r="B142" s="3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2">
        <f>$Q$18</f>
        <v>25527</v>
      </c>
      <c r="R142" s="1"/>
      <c r="S142" s="22">
        <f>S18</f>
        <v>216</v>
      </c>
      <c r="T142" s="22">
        <f>T18</f>
        <v>24</v>
      </c>
      <c r="U142" s="22">
        <f>U18</f>
        <v>25767</v>
      </c>
      <c r="V142" s="1"/>
      <c r="W142" s="1"/>
      <c r="X142" s="1">
        <v>80128</v>
      </c>
      <c r="Y142" s="1">
        <v>2056</v>
      </c>
      <c r="Z142" s="1">
        <f>SUM(X142:Y142)</f>
        <v>82184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8.75" hidden="1">
      <c r="A143" s="1"/>
      <c r="B143" s="3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2">
        <f>$Q$22</f>
        <v>13149</v>
      </c>
      <c r="R143" s="1"/>
      <c r="S143" s="22">
        <f>S22</f>
        <v>22</v>
      </c>
      <c r="T143" s="22">
        <f>T22</f>
        <v>16</v>
      </c>
      <c r="U143" s="22">
        <f>U22</f>
        <v>13187</v>
      </c>
      <c r="V143" s="1"/>
      <c r="W143" s="1"/>
      <c r="X143" s="1">
        <v>2339</v>
      </c>
      <c r="Y143" s="1">
        <v>147</v>
      </c>
      <c r="Z143" s="1">
        <f>SUM(X143:Y143)</f>
        <v>2486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8.75" hidden="1">
      <c r="A144" s="1"/>
      <c r="B144" s="3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2">
        <f>$Q$32</f>
        <v>21132</v>
      </c>
      <c r="R144" s="1"/>
      <c r="S144" s="22">
        <f>S32</f>
        <v>92</v>
      </c>
      <c r="T144" s="22">
        <f>T32</f>
        <v>10</v>
      </c>
      <c r="U144" s="22">
        <f>U32</f>
        <v>21234</v>
      </c>
      <c r="V144" s="1"/>
      <c r="W144" s="1"/>
      <c r="X144" s="1">
        <v>165</v>
      </c>
      <c r="Y144" s="1">
        <v>11</v>
      </c>
      <c r="Z144" s="1">
        <f>SUM(X144:Y144)</f>
        <v>176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8.75" hidden="1">
      <c r="A145" s="1"/>
      <c r="B145" s="3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2">
        <f>$Q$37</f>
        <v>15511</v>
      </c>
      <c r="R145" s="1"/>
      <c r="S145" s="22">
        <f>S37</f>
        <v>101</v>
      </c>
      <c r="T145" s="22">
        <f>T37</f>
        <v>15</v>
      </c>
      <c r="U145" s="22">
        <f>U37</f>
        <v>15627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8.75" hidden="1">
      <c r="A146" s="1"/>
      <c r="B146" s="3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2">
        <f>$Q$45</f>
        <v>97725</v>
      </c>
      <c r="R146" s="1"/>
      <c r="S146" s="22">
        <f>S45</f>
        <v>641</v>
      </c>
      <c r="T146" s="22">
        <f>T45</f>
        <v>107</v>
      </c>
      <c r="U146" s="22">
        <f>U45</f>
        <v>98473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8.75" hidden="1">
      <c r="A147" s="1"/>
      <c r="B147" s="3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2">
        <f>$Q$57</f>
        <v>196620</v>
      </c>
      <c r="R147" s="1"/>
      <c r="S147" s="22">
        <f>S57</f>
        <v>2308</v>
      </c>
      <c r="T147" s="22">
        <f>T57</f>
        <v>390</v>
      </c>
      <c r="U147" s="22">
        <f>U57</f>
        <v>199318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8.75" hidden="1">
      <c r="A148" s="1"/>
      <c r="B148" s="3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2">
        <f>$Q$67</f>
        <v>70365</v>
      </c>
      <c r="R148" s="1"/>
      <c r="S148" s="22">
        <f>S67</f>
        <v>594</v>
      </c>
      <c r="T148" s="22">
        <f>T67</f>
        <v>43</v>
      </c>
      <c r="U148" s="22">
        <f>U67</f>
        <v>71002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8.75" hidden="1">
      <c r="A149" s="1"/>
      <c r="B149" s="3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2">
        <f>$Q$83</f>
        <v>27715</v>
      </c>
      <c r="R149" s="1"/>
      <c r="S149" s="22">
        <f>S83</f>
        <v>89</v>
      </c>
      <c r="T149" s="22">
        <f>T83</f>
        <v>31</v>
      </c>
      <c r="U149" s="22">
        <f>U83</f>
        <v>27835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8.75" hidden="1">
      <c r="A150" s="1"/>
      <c r="B150" s="3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2">
        <f>$Q$92</f>
        <v>21202</v>
      </c>
      <c r="R150" s="1"/>
      <c r="S150" s="22">
        <f>S92</f>
        <v>30</v>
      </c>
      <c r="T150" s="22">
        <f>T92</f>
        <v>7</v>
      </c>
      <c r="U150" s="22">
        <f>U92</f>
        <v>21239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8.75" hidden="1">
      <c r="A151" s="1"/>
      <c r="B151" s="3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2">
        <f>$Q$96</f>
        <v>13839</v>
      </c>
      <c r="R151" s="1"/>
      <c r="S151" s="22">
        <f>S96</f>
        <v>54</v>
      </c>
      <c r="T151" s="22">
        <f>T96</f>
        <v>16</v>
      </c>
      <c r="U151" s="22">
        <f>U96</f>
        <v>13909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8.75" hidden="1">
      <c r="A152" s="1"/>
      <c r="B152" s="3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2">
        <f>$Q$106</f>
        <v>31816</v>
      </c>
      <c r="R152" s="1"/>
      <c r="S152" s="22">
        <f>S106</f>
        <v>207</v>
      </c>
      <c r="T152" s="22">
        <f>T106</f>
        <v>48</v>
      </c>
      <c r="U152" s="22">
        <f>U106</f>
        <v>32071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8.75" hidden="1">
      <c r="A153" s="1"/>
      <c r="B153" s="3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2">
        <f>$Q$117</f>
        <v>155760</v>
      </c>
      <c r="R153" s="1"/>
      <c r="S153" s="22">
        <f>S117</f>
        <v>3788</v>
      </c>
      <c r="T153" s="22">
        <f>T117</f>
        <v>283</v>
      </c>
      <c r="U153" s="22">
        <f>U117</f>
        <v>159831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8.75" hidden="1">
      <c r="A154" s="1"/>
      <c r="B154" s="3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2">
        <f>$Q$124</f>
        <v>21097</v>
      </c>
      <c r="R154" s="1"/>
      <c r="S154" s="22">
        <f>S124</f>
        <v>116</v>
      </c>
      <c r="T154" s="22">
        <f>T124</f>
        <v>36</v>
      </c>
      <c r="U154" s="22">
        <f>U124</f>
        <v>21249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8.75" hidden="1">
      <c r="A155" s="1"/>
      <c r="B155" s="3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8.75">
      <c r="A156" s="1"/>
      <c r="B156" s="3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8.75">
      <c r="A157" s="1"/>
      <c r="B157" s="3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8.75">
      <c r="A158" s="1"/>
      <c r="B158" s="3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8.75">
      <c r="A159" s="1"/>
      <c r="B159" s="3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.75">
      <c r="A160" s="1"/>
      <c r="B160" s="3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8.75">
      <c r="A161" s="237" t="s">
        <v>147</v>
      </c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8.75">
      <c r="A162" s="237"/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8.75">
      <c r="A163" s="5"/>
      <c r="B163" s="1"/>
      <c r="C163" s="1"/>
      <c r="D163" s="1"/>
      <c r="E163" s="1"/>
      <c r="F163" s="1"/>
      <c r="G163" s="1"/>
      <c r="H163" s="1"/>
      <c r="I163" s="1"/>
      <c r="J163" s="5" t="s">
        <v>148</v>
      </c>
      <c r="K163" s="5" t="s">
        <v>149</v>
      </c>
      <c r="L163" s="1"/>
      <c r="M163" s="1"/>
      <c r="N163" s="1"/>
      <c r="O163" s="1"/>
      <c r="P163" s="1"/>
      <c r="Q163" s="1" t="s">
        <v>2</v>
      </c>
      <c r="R163" s="239">
        <f>R3</f>
        <v>44265</v>
      </c>
      <c r="S163" s="238"/>
      <c r="T163" s="238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8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5" t="s">
        <v>150</v>
      </c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8.75">
      <c r="A165" s="240" t="s">
        <v>151</v>
      </c>
      <c r="B165" s="240" t="s">
        <v>152</v>
      </c>
      <c r="C165" s="241" t="s">
        <v>153</v>
      </c>
      <c r="D165" s="231" t="s">
        <v>154</v>
      </c>
      <c r="E165" s="241" t="s">
        <v>155</v>
      </c>
      <c r="F165" s="229" t="s">
        <v>156</v>
      </c>
      <c r="G165" s="230"/>
      <c r="H165" s="229" t="s">
        <v>157</v>
      </c>
      <c r="I165" s="234"/>
      <c r="J165" s="230"/>
      <c r="K165" s="241" t="s">
        <v>158</v>
      </c>
      <c r="L165" s="229" t="s">
        <v>159</v>
      </c>
      <c r="M165" s="230"/>
      <c r="N165" s="231" t="s">
        <v>160</v>
      </c>
      <c r="O165" s="233"/>
      <c r="P165" s="234"/>
      <c r="Q165" s="234"/>
      <c r="R165" s="234"/>
      <c r="S165" s="234"/>
      <c r="T165" s="234"/>
      <c r="U165" s="230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31.25">
      <c r="A166" s="232"/>
      <c r="B166" s="232"/>
      <c r="C166" s="232"/>
      <c r="D166" s="232"/>
      <c r="E166" s="232"/>
      <c r="F166" s="37" t="s">
        <v>161</v>
      </c>
      <c r="G166" s="37" t="s">
        <v>162</v>
      </c>
      <c r="H166" s="37" t="s">
        <v>163</v>
      </c>
      <c r="I166" s="38" t="s">
        <v>164</v>
      </c>
      <c r="J166" s="37" t="s">
        <v>162</v>
      </c>
      <c r="K166" s="232"/>
      <c r="L166" s="39" t="s">
        <v>18</v>
      </c>
      <c r="M166" s="39" t="s">
        <v>19</v>
      </c>
      <c r="N166" s="232"/>
      <c r="O166" s="37" t="s">
        <v>165</v>
      </c>
      <c r="P166" s="37" t="s">
        <v>166</v>
      </c>
      <c r="Q166" s="40" t="s">
        <v>167</v>
      </c>
      <c r="R166" s="41" t="s">
        <v>168</v>
      </c>
      <c r="S166" s="41" t="s">
        <v>25</v>
      </c>
      <c r="T166" s="41" t="s">
        <v>169</v>
      </c>
      <c r="U166" s="41" t="s">
        <v>170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8.75">
      <c r="A167" s="22">
        <v>1</v>
      </c>
      <c r="B167" s="235" t="s">
        <v>171</v>
      </c>
      <c r="C167" s="22" t="str">
        <f aca="true" t="shared" si="48" ref="C167:U177">C46</f>
        <v>Bahadrabad (I)</v>
      </c>
      <c r="D167" s="22">
        <f t="shared" si="48"/>
        <v>373</v>
      </c>
      <c r="E167" s="22">
        <f t="shared" si="48"/>
        <v>373</v>
      </c>
      <c r="F167" s="22">
        <f t="shared" si="48"/>
        <v>36067</v>
      </c>
      <c r="G167" s="22">
        <f t="shared" si="48"/>
        <v>6557</v>
      </c>
      <c r="H167" s="22">
        <f t="shared" si="48"/>
        <v>16467</v>
      </c>
      <c r="I167" s="22">
        <f t="shared" si="48"/>
        <v>9119</v>
      </c>
      <c r="J167" s="22">
        <f t="shared" si="48"/>
        <v>6972</v>
      </c>
      <c r="K167" s="22">
        <f t="shared" si="48"/>
        <v>0</v>
      </c>
      <c r="L167" s="22">
        <f t="shared" si="48"/>
        <v>0</v>
      </c>
      <c r="M167" s="22">
        <f t="shared" si="48"/>
        <v>0</v>
      </c>
      <c r="N167" s="22">
        <f t="shared" si="48"/>
        <v>334</v>
      </c>
      <c r="O167" s="22">
        <f t="shared" si="48"/>
        <v>1</v>
      </c>
      <c r="P167" s="22">
        <f t="shared" si="48"/>
        <v>0</v>
      </c>
      <c r="Q167" s="22">
        <f t="shared" si="48"/>
        <v>28490</v>
      </c>
      <c r="R167" s="22">
        <f t="shared" si="48"/>
        <v>0</v>
      </c>
      <c r="S167" s="22">
        <f t="shared" si="48"/>
        <v>492</v>
      </c>
      <c r="T167" s="22">
        <f t="shared" si="48"/>
        <v>77</v>
      </c>
      <c r="U167" s="22">
        <f t="shared" si="48"/>
        <v>29059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8.75">
      <c r="A168" s="22">
        <v>2</v>
      </c>
      <c r="B168" s="236"/>
      <c r="C168" s="22" t="str">
        <f t="shared" si="48"/>
        <v>Bahadrabad (II)</v>
      </c>
      <c r="D168" s="22">
        <f t="shared" si="48"/>
        <v>238</v>
      </c>
      <c r="E168" s="22">
        <f t="shared" si="48"/>
        <v>226</v>
      </c>
      <c r="F168" s="22">
        <f t="shared" si="48"/>
        <v>21545</v>
      </c>
      <c r="G168" s="22">
        <f t="shared" si="48"/>
        <v>4545</v>
      </c>
      <c r="H168" s="22">
        <f t="shared" si="48"/>
        <v>11602</v>
      </c>
      <c r="I168" s="22">
        <f t="shared" si="48"/>
        <v>4975</v>
      </c>
      <c r="J168" s="22">
        <f t="shared" si="48"/>
        <v>4657</v>
      </c>
      <c r="K168" s="22">
        <f t="shared" si="48"/>
        <v>0</v>
      </c>
      <c r="L168" s="22">
        <f t="shared" si="48"/>
        <v>0</v>
      </c>
      <c r="M168" s="22">
        <f t="shared" si="48"/>
        <v>0</v>
      </c>
      <c r="N168" s="22">
        <f t="shared" si="48"/>
        <v>177</v>
      </c>
      <c r="O168" s="22">
        <f t="shared" si="48"/>
        <v>1</v>
      </c>
      <c r="P168" s="22">
        <f t="shared" si="48"/>
        <v>0</v>
      </c>
      <c r="Q168" s="22">
        <f t="shared" si="48"/>
        <v>17954</v>
      </c>
      <c r="R168" s="22">
        <f t="shared" si="48"/>
        <v>0</v>
      </c>
      <c r="S168" s="22">
        <f t="shared" si="48"/>
        <v>340</v>
      </c>
      <c r="T168" s="22">
        <f t="shared" si="48"/>
        <v>60</v>
      </c>
      <c r="U168" s="22">
        <f t="shared" si="48"/>
        <v>18354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8.75">
      <c r="A169" s="22">
        <v>3</v>
      </c>
      <c r="B169" s="236"/>
      <c r="C169" s="22" t="str">
        <f t="shared" si="48"/>
        <v>Bhagwanpur </v>
      </c>
      <c r="D169" s="22">
        <f t="shared" si="48"/>
        <v>426</v>
      </c>
      <c r="E169" s="22">
        <f t="shared" si="48"/>
        <v>426</v>
      </c>
      <c r="F169" s="22">
        <f t="shared" si="48"/>
        <v>32267</v>
      </c>
      <c r="G169" s="22">
        <f t="shared" si="48"/>
        <v>5937</v>
      </c>
      <c r="H169" s="22">
        <f t="shared" si="48"/>
        <v>14212</v>
      </c>
      <c r="I169" s="22">
        <f t="shared" si="48"/>
        <v>10668</v>
      </c>
      <c r="J169" s="22">
        <f t="shared" si="48"/>
        <v>5937</v>
      </c>
      <c r="K169" s="22">
        <f t="shared" si="48"/>
        <v>426</v>
      </c>
      <c r="L169" s="22">
        <f t="shared" si="48"/>
        <v>0</v>
      </c>
      <c r="M169" s="22">
        <f t="shared" si="48"/>
        <v>0</v>
      </c>
      <c r="N169" s="22">
        <f t="shared" si="48"/>
        <v>231</v>
      </c>
      <c r="O169" s="22">
        <f t="shared" si="48"/>
        <v>0</v>
      </c>
      <c r="P169" s="22">
        <f t="shared" si="48"/>
        <v>0</v>
      </c>
      <c r="Q169" s="22">
        <f t="shared" si="48"/>
        <v>28185</v>
      </c>
      <c r="R169" s="22">
        <f t="shared" si="48"/>
        <v>0</v>
      </c>
      <c r="S169" s="22">
        <f t="shared" si="48"/>
        <v>144</v>
      </c>
      <c r="T169" s="22">
        <f t="shared" si="48"/>
        <v>16</v>
      </c>
      <c r="U169" s="22">
        <f t="shared" si="48"/>
        <v>28345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8.75">
      <c r="A170" s="22">
        <v>4</v>
      </c>
      <c r="B170" s="236"/>
      <c r="C170" s="22" t="str">
        <f t="shared" si="48"/>
        <v>Hardwar Cty</v>
      </c>
      <c r="D170" s="22">
        <f t="shared" si="48"/>
        <v>184</v>
      </c>
      <c r="E170" s="22">
        <f t="shared" si="48"/>
        <v>184</v>
      </c>
      <c r="F170" s="22">
        <f t="shared" si="48"/>
        <v>18286</v>
      </c>
      <c r="G170" s="22">
        <f t="shared" si="48"/>
        <v>3210</v>
      </c>
      <c r="H170" s="22">
        <f t="shared" si="48"/>
        <v>9060</v>
      </c>
      <c r="I170" s="22">
        <f t="shared" si="48"/>
        <v>1716</v>
      </c>
      <c r="J170" s="22">
        <f t="shared" si="48"/>
        <v>3172</v>
      </c>
      <c r="K170" s="22">
        <f t="shared" si="48"/>
        <v>0</v>
      </c>
      <c r="L170" s="22">
        <f t="shared" si="48"/>
        <v>0</v>
      </c>
      <c r="M170" s="22">
        <f t="shared" si="48"/>
        <v>0</v>
      </c>
      <c r="N170" s="22">
        <f t="shared" si="48"/>
        <v>164</v>
      </c>
      <c r="O170" s="22">
        <f t="shared" si="48"/>
        <v>4</v>
      </c>
      <c r="P170" s="22">
        <f t="shared" si="48"/>
        <v>1</v>
      </c>
      <c r="Q170" s="22">
        <f t="shared" si="48"/>
        <v>14595</v>
      </c>
      <c r="R170" s="22">
        <f t="shared" si="48"/>
        <v>0</v>
      </c>
      <c r="S170" s="22">
        <f t="shared" si="48"/>
        <v>328</v>
      </c>
      <c r="T170" s="22">
        <f t="shared" si="48"/>
        <v>17</v>
      </c>
      <c r="U170" s="22">
        <f t="shared" si="48"/>
        <v>14940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8.75">
      <c r="A171" s="22">
        <v>5</v>
      </c>
      <c r="B171" s="236"/>
      <c r="C171" s="22" t="str">
        <f t="shared" si="48"/>
        <v>Khanpur</v>
      </c>
      <c r="D171" s="22">
        <f t="shared" si="48"/>
        <v>100</v>
      </c>
      <c r="E171" s="22">
        <f t="shared" si="48"/>
        <v>99</v>
      </c>
      <c r="F171" s="22">
        <f t="shared" si="48"/>
        <v>5737</v>
      </c>
      <c r="G171" s="22">
        <f t="shared" si="48"/>
        <v>1027</v>
      </c>
      <c r="H171" s="22">
        <f t="shared" si="48"/>
        <v>2516</v>
      </c>
      <c r="I171" s="22">
        <f t="shared" si="48"/>
        <v>1979</v>
      </c>
      <c r="J171" s="22">
        <f t="shared" si="48"/>
        <v>996</v>
      </c>
      <c r="K171" s="22">
        <f t="shared" si="48"/>
        <v>100</v>
      </c>
      <c r="L171" s="22">
        <f t="shared" si="48"/>
        <v>0</v>
      </c>
      <c r="M171" s="22">
        <f t="shared" si="48"/>
        <v>0</v>
      </c>
      <c r="N171" s="22">
        <f t="shared" si="48"/>
        <v>50</v>
      </c>
      <c r="O171" s="22">
        <f t="shared" si="48"/>
        <v>2</v>
      </c>
      <c r="P171" s="22">
        <f t="shared" si="48"/>
        <v>0</v>
      </c>
      <c r="Q171" s="22">
        <f t="shared" si="48"/>
        <v>4503</v>
      </c>
      <c r="R171" s="22">
        <f t="shared" si="48"/>
        <v>0</v>
      </c>
      <c r="S171" s="22">
        <f t="shared" si="48"/>
        <v>71</v>
      </c>
      <c r="T171" s="22">
        <f t="shared" si="48"/>
        <v>20</v>
      </c>
      <c r="U171" s="22">
        <f t="shared" si="48"/>
        <v>4594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8.75">
      <c r="A172" s="22">
        <v>6</v>
      </c>
      <c r="B172" s="236"/>
      <c r="C172" s="22" t="str">
        <f t="shared" si="48"/>
        <v>Lakshar </v>
      </c>
      <c r="D172" s="22">
        <f t="shared" si="48"/>
        <v>377</v>
      </c>
      <c r="E172" s="22">
        <f t="shared" si="48"/>
        <v>377</v>
      </c>
      <c r="F172" s="22">
        <f t="shared" si="48"/>
        <v>22983</v>
      </c>
      <c r="G172" s="22">
        <f t="shared" si="48"/>
        <v>4559</v>
      </c>
      <c r="H172" s="22">
        <f t="shared" si="48"/>
        <v>10636</v>
      </c>
      <c r="I172" s="22">
        <f t="shared" si="48"/>
        <v>7765</v>
      </c>
      <c r="J172" s="22">
        <f t="shared" si="48"/>
        <v>4493</v>
      </c>
      <c r="K172" s="22">
        <f t="shared" si="48"/>
        <v>0</v>
      </c>
      <c r="L172" s="22">
        <f t="shared" si="48"/>
        <v>0</v>
      </c>
      <c r="M172" s="22">
        <f t="shared" si="48"/>
        <v>0</v>
      </c>
      <c r="N172" s="22">
        <f t="shared" si="48"/>
        <v>237</v>
      </c>
      <c r="O172" s="22">
        <f t="shared" si="48"/>
        <v>12</v>
      </c>
      <c r="P172" s="22">
        <f t="shared" si="48"/>
        <v>0</v>
      </c>
      <c r="Q172" s="22">
        <f t="shared" si="48"/>
        <v>20205</v>
      </c>
      <c r="R172" s="22">
        <f t="shared" si="48"/>
        <v>0</v>
      </c>
      <c r="S172" s="22">
        <f t="shared" si="48"/>
        <v>117</v>
      </c>
      <c r="T172" s="22">
        <f t="shared" si="48"/>
        <v>35</v>
      </c>
      <c r="U172" s="22">
        <f t="shared" si="48"/>
        <v>20357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8.75">
      <c r="A173" s="22">
        <v>7</v>
      </c>
      <c r="B173" s="236"/>
      <c r="C173" s="22" t="str">
        <f t="shared" si="48"/>
        <v>Narsan </v>
      </c>
      <c r="D173" s="22">
        <f t="shared" si="48"/>
        <v>501</v>
      </c>
      <c r="E173" s="22">
        <f t="shared" si="48"/>
        <v>488</v>
      </c>
      <c r="F173" s="22">
        <f t="shared" si="48"/>
        <v>31728</v>
      </c>
      <c r="G173" s="22">
        <f t="shared" si="48"/>
        <v>6193</v>
      </c>
      <c r="H173" s="22">
        <f t="shared" si="48"/>
        <v>14708</v>
      </c>
      <c r="I173" s="22">
        <f t="shared" si="48"/>
        <v>10310</v>
      </c>
      <c r="J173" s="22">
        <f t="shared" si="48"/>
        <v>5948</v>
      </c>
      <c r="K173" s="22">
        <f t="shared" si="48"/>
        <v>0</v>
      </c>
      <c r="L173" s="22">
        <f t="shared" si="48"/>
        <v>0</v>
      </c>
      <c r="M173" s="22">
        <f t="shared" si="48"/>
        <v>0</v>
      </c>
      <c r="N173" s="22">
        <f t="shared" si="48"/>
        <v>295</v>
      </c>
      <c r="O173" s="22">
        <f t="shared" si="48"/>
        <v>7</v>
      </c>
      <c r="P173" s="22">
        <f t="shared" si="48"/>
        <v>0</v>
      </c>
      <c r="Q173" s="22">
        <f t="shared" si="48"/>
        <v>27069</v>
      </c>
      <c r="R173" s="22">
        <f t="shared" si="48"/>
        <v>0</v>
      </c>
      <c r="S173" s="22">
        <f t="shared" si="48"/>
        <v>367</v>
      </c>
      <c r="T173" s="22">
        <f t="shared" si="48"/>
        <v>77</v>
      </c>
      <c r="U173" s="22">
        <f t="shared" si="48"/>
        <v>27513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8.75">
      <c r="A174" s="22">
        <v>8</v>
      </c>
      <c r="B174" s="236"/>
      <c r="C174" s="22" t="str">
        <f t="shared" si="48"/>
        <v>Roorkee (I)</v>
      </c>
      <c r="D174" s="22">
        <f t="shared" si="48"/>
        <v>406</v>
      </c>
      <c r="E174" s="22">
        <f t="shared" si="48"/>
        <v>406</v>
      </c>
      <c r="F174" s="22">
        <f t="shared" si="48"/>
        <v>30477</v>
      </c>
      <c r="G174" s="22">
        <f t="shared" si="48"/>
        <v>6013</v>
      </c>
      <c r="H174" s="22">
        <f t="shared" si="48"/>
        <v>14084</v>
      </c>
      <c r="I174" s="22">
        <f t="shared" si="48"/>
        <v>7256</v>
      </c>
      <c r="J174" s="22">
        <f t="shared" si="48"/>
        <v>6235</v>
      </c>
      <c r="K174" s="22">
        <f t="shared" si="48"/>
        <v>0</v>
      </c>
      <c r="L174" s="22">
        <f t="shared" si="48"/>
        <v>0</v>
      </c>
      <c r="M174" s="22">
        <f t="shared" si="48"/>
        <v>0</v>
      </c>
      <c r="N174" s="22">
        <f t="shared" si="48"/>
        <v>287</v>
      </c>
      <c r="O174" s="22">
        <f t="shared" si="48"/>
        <v>13</v>
      </c>
      <c r="P174" s="22">
        <f t="shared" si="48"/>
        <v>0</v>
      </c>
      <c r="Q174" s="22">
        <f t="shared" si="48"/>
        <v>25668</v>
      </c>
      <c r="R174" s="22">
        <f t="shared" si="48"/>
        <v>0</v>
      </c>
      <c r="S174" s="22">
        <f t="shared" si="48"/>
        <v>167</v>
      </c>
      <c r="T174" s="22">
        <f t="shared" si="48"/>
        <v>13</v>
      </c>
      <c r="U174" s="22">
        <f t="shared" si="48"/>
        <v>25848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8.75">
      <c r="A175" s="22">
        <v>9</v>
      </c>
      <c r="B175" s="236"/>
      <c r="C175" s="22" t="str">
        <f t="shared" si="48"/>
        <v>Roorkee (II)</v>
      </c>
      <c r="D175" s="22">
        <f t="shared" si="48"/>
        <v>232</v>
      </c>
      <c r="E175" s="22">
        <f t="shared" si="48"/>
        <v>232</v>
      </c>
      <c r="F175" s="22">
        <f t="shared" si="48"/>
        <v>16281</v>
      </c>
      <c r="G175" s="22">
        <f t="shared" si="48"/>
        <v>3066</v>
      </c>
      <c r="H175" s="22">
        <f t="shared" si="48"/>
        <v>7344</v>
      </c>
      <c r="I175" s="22">
        <f t="shared" si="48"/>
        <v>5318</v>
      </c>
      <c r="J175" s="22">
        <f t="shared" si="48"/>
        <v>3326</v>
      </c>
      <c r="K175" s="22">
        <f t="shared" si="48"/>
        <v>0</v>
      </c>
      <c r="L175" s="22">
        <f t="shared" si="48"/>
        <v>0</v>
      </c>
      <c r="M175" s="22">
        <f t="shared" si="48"/>
        <v>0</v>
      </c>
      <c r="N175" s="22">
        <f t="shared" si="48"/>
        <v>163</v>
      </c>
      <c r="O175" s="22">
        <f t="shared" si="48"/>
        <v>1</v>
      </c>
      <c r="P175" s="22">
        <f t="shared" si="48"/>
        <v>0</v>
      </c>
      <c r="Q175" s="22">
        <f t="shared" si="48"/>
        <v>13700</v>
      </c>
      <c r="R175" s="22">
        <f t="shared" si="48"/>
        <v>0</v>
      </c>
      <c r="S175" s="22">
        <f t="shared" si="48"/>
        <v>181</v>
      </c>
      <c r="T175" s="22">
        <f t="shared" si="48"/>
        <v>44</v>
      </c>
      <c r="U175" s="22">
        <f t="shared" si="48"/>
        <v>13925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8.75">
      <c r="A176" s="22">
        <v>10</v>
      </c>
      <c r="B176" s="236"/>
      <c r="C176" s="22" t="str">
        <f t="shared" si="48"/>
        <v>Roorkee City</v>
      </c>
      <c r="D176" s="22">
        <f t="shared" si="48"/>
        <v>140</v>
      </c>
      <c r="E176" s="22">
        <f t="shared" si="48"/>
        <v>53</v>
      </c>
      <c r="F176" s="22">
        <f t="shared" si="48"/>
        <v>9716</v>
      </c>
      <c r="G176" s="22">
        <f t="shared" si="48"/>
        <v>1550</v>
      </c>
      <c r="H176" s="22">
        <f t="shared" si="48"/>
        <v>4781</v>
      </c>
      <c r="I176" s="22">
        <f t="shared" si="48"/>
        <v>546</v>
      </c>
      <c r="J176" s="22">
        <f t="shared" si="48"/>
        <v>1530</v>
      </c>
      <c r="K176" s="22">
        <f t="shared" si="48"/>
        <v>0</v>
      </c>
      <c r="L176" s="22">
        <f t="shared" si="48"/>
        <v>271</v>
      </c>
      <c r="M176" s="22">
        <f t="shared" si="48"/>
        <v>275</v>
      </c>
      <c r="N176" s="22">
        <f t="shared" si="48"/>
        <v>79</v>
      </c>
      <c r="O176" s="22">
        <f t="shared" si="48"/>
        <v>2</v>
      </c>
      <c r="P176" s="22">
        <f t="shared" si="48"/>
        <v>0</v>
      </c>
      <c r="Q176" s="22">
        <f t="shared" si="48"/>
        <v>9784</v>
      </c>
      <c r="R176" s="22">
        <f t="shared" si="48"/>
        <v>0</v>
      </c>
      <c r="S176" s="22">
        <f t="shared" si="48"/>
        <v>18</v>
      </c>
      <c r="T176" s="22">
        <f t="shared" si="48"/>
        <v>11</v>
      </c>
      <c r="U176" s="22">
        <f t="shared" si="48"/>
        <v>9813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8.75">
      <c r="A177" s="22">
        <v>11</v>
      </c>
      <c r="B177" s="232"/>
      <c r="C177" s="22" t="str">
        <f t="shared" si="48"/>
        <v>Manglore</v>
      </c>
      <c r="D177" s="22">
        <f t="shared" si="48"/>
        <v>79</v>
      </c>
      <c r="E177" s="22">
        <f t="shared" si="48"/>
        <v>79</v>
      </c>
      <c r="F177" s="22">
        <f t="shared" si="48"/>
        <v>7763</v>
      </c>
      <c r="G177" s="22">
        <f t="shared" si="48"/>
        <v>1492</v>
      </c>
      <c r="H177" s="22">
        <f t="shared" si="48"/>
        <v>3423</v>
      </c>
      <c r="I177" s="22">
        <f t="shared" si="48"/>
        <v>1837</v>
      </c>
      <c r="J177" s="22">
        <f t="shared" si="48"/>
        <v>1357</v>
      </c>
      <c r="K177" s="22">
        <f t="shared" si="48"/>
        <v>79</v>
      </c>
      <c r="L177" s="22">
        <f t="shared" si="48"/>
        <v>911</v>
      </c>
      <c r="M177" s="22">
        <f t="shared" si="48"/>
        <v>926</v>
      </c>
      <c r="N177" s="22">
        <f t="shared" si="48"/>
        <v>67</v>
      </c>
      <c r="O177" s="22">
        <f t="shared" si="48"/>
        <v>5</v>
      </c>
      <c r="P177" s="22">
        <f t="shared" si="48"/>
        <v>1</v>
      </c>
      <c r="Q177" s="22">
        <f t="shared" si="48"/>
        <v>6467</v>
      </c>
      <c r="R177" s="22">
        <f t="shared" si="48"/>
        <v>0</v>
      </c>
      <c r="S177" s="22">
        <f t="shared" si="48"/>
        <v>83</v>
      </c>
      <c r="T177" s="22">
        <f t="shared" si="48"/>
        <v>20</v>
      </c>
      <c r="U177" s="22">
        <f t="shared" si="48"/>
        <v>6570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8.75">
      <c r="A178" s="22"/>
      <c r="B178" s="42"/>
      <c r="C178" s="22" t="s">
        <v>113</v>
      </c>
      <c r="D178" s="43">
        <f aca="true" t="shared" si="49" ref="D178:U178">SUM(D167:D177)</f>
        <v>3056</v>
      </c>
      <c r="E178" s="43">
        <f t="shared" si="49"/>
        <v>2943</v>
      </c>
      <c r="F178" s="43">
        <f t="shared" si="49"/>
        <v>232850</v>
      </c>
      <c r="G178" s="43">
        <f t="shared" si="49"/>
        <v>44149</v>
      </c>
      <c r="H178" s="43">
        <f t="shared" si="49"/>
        <v>108833</v>
      </c>
      <c r="I178" s="43">
        <f t="shared" si="49"/>
        <v>61489</v>
      </c>
      <c r="J178" s="43">
        <f t="shared" si="49"/>
        <v>44623</v>
      </c>
      <c r="K178" s="43">
        <f t="shared" si="49"/>
        <v>605</v>
      </c>
      <c r="L178" s="43">
        <f t="shared" si="49"/>
        <v>1182</v>
      </c>
      <c r="M178" s="43">
        <f t="shared" si="49"/>
        <v>1201</v>
      </c>
      <c r="N178" s="43">
        <f t="shared" si="49"/>
        <v>2084</v>
      </c>
      <c r="O178" s="43">
        <f t="shared" si="49"/>
        <v>48</v>
      </c>
      <c r="P178" s="43">
        <f t="shared" si="49"/>
        <v>2</v>
      </c>
      <c r="Q178" s="43">
        <f t="shared" si="49"/>
        <v>196620</v>
      </c>
      <c r="R178" s="43">
        <f t="shared" si="49"/>
        <v>0</v>
      </c>
      <c r="S178" s="43">
        <f t="shared" si="49"/>
        <v>2308</v>
      </c>
      <c r="T178" s="43">
        <f t="shared" si="49"/>
        <v>390</v>
      </c>
      <c r="U178" s="43">
        <f t="shared" si="49"/>
        <v>199318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8.75">
      <c r="A179" s="22">
        <v>1</v>
      </c>
      <c r="B179" s="235" t="s">
        <v>172</v>
      </c>
      <c r="C179" s="22" t="str">
        <f aca="true" t="shared" si="50" ref="C179:U188">C107</f>
        <v>Khatima</v>
      </c>
      <c r="D179" s="22">
        <f t="shared" si="50"/>
        <v>290</v>
      </c>
      <c r="E179" s="22">
        <f t="shared" si="50"/>
        <v>290</v>
      </c>
      <c r="F179" s="22">
        <f t="shared" si="50"/>
        <v>20481</v>
      </c>
      <c r="G179" s="22">
        <f t="shared" si="50"/>
        <v>3777</v>
      </c>
      <c r="H179" s="22">
        <f t="shared" si="50"/>
        <v>9285</v>
      </c>
      <c r="I179" s="22">
        <f t="shared" si="50"/>
        <v>3961</v>
      </c>
      <c r="J179" s="22">
        <f t="shared" si="50"/>
        <v>3777</v>
      </c>
      <c r="K179" s="22">
        <f t="shared" si="50"/>
        <v>0</v>
      </c>
      <c r="L179" s="22">
        <f t="shared" si="50"/>
        <v>0</v>
      </c>
      <c r="M179" s="22">
        <f t="shared" si="50"/>
        <v>0</v>
      </c>
      <c r="N179" s="22">
        <f t="shared" si="50"/>
        <v>212</v>
      </c>
      <c r="O179" s="22">
        <f t="shared" si="50"/>
        <v>4</v>
      </c>
      <c r="P179" s="22">
        <f t="shared" si="50"/>
        <v>0</v>
      </c>
      <c r="Q179" s="22">
        <f t="shared" si="50"/>
        <v>16135</v>
      </c>
      <c r="R179" s="22">
        <f t="shared" si="50"/>
        <v>0</v>
      </c>
      <c r="S179" s="22">
        <f t="shared" si="50"/>
        <v>301</v>
      </c>
      <c r="T179" s="22">
        <f t="shared" si="50"/>
        <v>30</v>
      </c>
      <c r="U179" s="22">
        <f t="shared" si="50"/>
        <v>16466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8.75">
      <c r="A180" s="22">
        <v>2</v>
      </c>
      <c r="B180" s="236"/>
      <c r="C180" s="22" t="str">
        <f t="shared" si="50"/>
        <v>Sitarganj</v>
      </c>
      <c r="D180" s="22">
        <f t="shared" si="50"/>
        <v>310</v>
      </c>
      <c r="E180" s="22">
        <f t="shared" si="50"/>
        <v>310</v>
      </c>
      <c r="F180" s="22">
        <f t="shared" si="50"/>
        <v>21977</v>
      </c>
      <c r="G180" s="22">
        <f t="shared" si="50"/>
        <v>4401</v>
      </c>
      <c r="H180" s="22">
        <f t="shared" si="50"/>
        <v>10639</v>
      </c>
      <c r="I180" s="22">
        <f t="shared" si="50"/>
        <v>6745</v>
      </c>
      <c r="J180" s="22">
        <f t="shared" si="50"/>
        <v>4401</v>
      </c>
      <c r="K180" s="22">
        <f t="shared" si="50"/>
        <v>0</v>
      </c>
      <c r="L180" s="22">
        <f t="shared" si="50"/>
        <v>0</v>
      </c>
      <c r="M180" s="22">
        <f t="shared" si="50"/>
        <v>0</v>
      </c>
      <c r="N180" s="22">
        <f t="shared" si="50"/>
        <v>211</v>
      </c>
      <c r="O180" s="22">
        <f t="shared" si="50"/>
        <v>2</v>
      </c>
      <c r="P180" s="22">
        <f t="shared" si="50"/>
        <v>1</v>
      </c>
      <c r="Q180" s="22">
        <f t="shared" si="50"/>
        <v>19227</v>
      </c>
      <c r="R180" s="22">
        <f t="shared" si="50"/>
        <v>0</v>
      </c>
      <c r="S180" s="22">
        <f t="shared" si="50"/>
        <v>167</v>
      </c>
      <c r="T180" s="22">
        <f t="shared" si="50"/>
        <v>17</v>
      </c>
      <c r="U180" s="22">
        <f t="shared" si="50"/>
        <v>19411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8.75">
      <c r="A181" s="22">
        <v>3</v>
      </c>
      <c r="B181" s="236"/>
      <c r="C181" s="22" t="str">
        <f t="shared" si="50"/>
        <v>Rudrapur</v>
      </c>
      <c r="D181" s="22">
        <f t="shared" si="50"/>
        <v>324</v>
      </c>
      <c r="E181" s="22">
        <f t="shared" si="50"/>
        <v>324</v>
      </c>
      <c r="F181" s="22">
        <f t="shared" si="50"/>
        <v>31139</v>
      </c>
      <c r="G181" s="22">
        <f t="shared" si="50"/>
        <v>6013</v>
      </c>
      <c r="H181" s="22">
        <f t="shared" si="50"/>
        <v>14795</v>
      </c>
      <c r="I181" s="22">
        <f t="shared" si="50"/>
        <v>8563</v>
      </c>
      <c r="J181" s="22">
        <f t="shared" si="50"/>
        <v>6013</v>
      </c>
      <c r="K181" s="22">
        <f t="shared" si="50"/>
        <v>0</v>
      </c>
      <c r="L181" s="22">
        <f t="shared" si="50"/>
        <v>0</v>
      </c>
      <c r="M181" s="22">
        <f t="shared" si="50"/>
        <v>0</v>
      </c>
      <c r="N181" s="22">
        <f t="shared" si="50"/>
        <v>272</v>
      </c>
      <c r="O181" s="22">
        <f t="shared" si="50"/>
        <v>3</v>
      </c>
      <c r="P181" s="22">
        <f t="shared" si="50"/>
        <v>1</v>
      </c>
      <c r="Q181" s="22">
        <f t="shared" si="50"/>
        <v>25576</v>
      </c>
      <c r="R181" s="22">
        <f t="shared" si="50"/>
        <v>0</v>
      </c>
      <c r="S181" s="22">
        <f t="shared" si="50"/>
        <v>664</v>
      </c>
      <c r="T181" s="22">
        <f t="shared" si="50"/>
        <v>11</v>
      </c>
      <c r="U181" s="22">
        <f t="shared" si="50"/>
        <v>26251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8.75">
      <c r="A182" s="22">
        <v>4</v>
      </c>
      <c r="B182" s="236"/>
      <c r="C182" s="22" t="str">
        <f t="shared" si="50"/>
        <v>Rudrapur City</v>
      </c>
      <c r="D182" s="22">
        <f t="shared" si="50"/>
        <v>160</v>
      </c>
      <c r="E182" s="22">
        <f t="shared" si="50"/>
        <v>160</v>
      </c>
      <c r="F182" s="22">
        <f t="shared" si="50"/>
        <v>22248</v>
      </c>
      <c r="G182" s="22">
        <f t="shared" si="50"/>
        <v>4297</v>
      </c>
      <c r="H182" s="22">
        <f t="shared" si="50"/>
        <v>11181</v>
      </c>
      <c r="I182" s="22">
        <f t="shared" si="50"/>
        <v>4284</v>
      </c>
      <c r="J182" s="22">
        <f t="shared" si="50"/>
        <v>4297</v>
      </c>
      <c r="K182" s="22">
        <f t="shared" si="50"/>
        <v>0</v>
      </c>
      <c r="L182" s="22">
        <f t="shared" si="50"/>
        <v>0</v>
      </c>
      <c r="M182" s="22">
        <f t="shared" si="50"/>
        <v>0</v>
      </c>
      <c r="N182" s="22">
        <f t="shared" si="50"/>
        <v>175</v>
      </c>
      <c r="O182" s="22">
        <f t="shared" si="50"/>
        <v>1</v>
      </c>
      <c r="P182" s="22">
        <f t="shared" si="50"/>
        <v>0</v>
      </c>
      <c r="Q182" s="22">
        <f t="shared" si="50"/>
        <v>15440</v>
      </c>
      <c r="R182" s="22">
        <f t="shared" si="50"/>
        <v>0</v>
      </c>
      <c r="S182" s="22">
        <f t="shared" si="50"/>
        <v>846</v>
      </c>
      <c r="T182" s="22">
        <f t="shared" si="50"/>
        <v>47</v>
      </c>
      <c r="U182" s="22">
        <f t="shared" si="50"/>
        <v>16333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8.75">
      <c r="A183" s="22">
        <v>5</v>
      </c>
      <c r="B183" s="236"/>
      <c r="C183" s="22" t="str">
        <f t="shared" si="50"/>
        <v>Gaderpur</v>
      </c>
      <c r="D183" s="22">
        <f t="shared" si="50"/>
        <v>285</v>
      </c>
      <c r="E183" s="22">
        <f t="shared" si="50"/>
        <v>282</v>
      </c>
      <c r="F183" s="22">
        <f t="shared" si="50"/>
        <v>19166</v>
      </c>
      <c r="G183" s="22">
        <f t="shared" si="50"/>
        <v>3401</v>
      </c>
      <c r="H183" s="22">
        <f t="shared" si="50"/>
        <v>8497</v>
      </c>
      <c r="I183" s="22">
        <f t="shared" si="50"/>
        <v>4180</v>
      </c>
      <c r="J183" s="22">
        <f t="shared" si="50"/>
        <v>3401</v>
      </c>
      <c r="K183" s="22">
        <f t="shared" si="50"/>
        <v>0</v>
      </c>
      <c r="L183" s="22">
        <f t="shared" si="50"/>
        <v>0</v>
      </c>
      <c r="M183" s="22">
        <f t="shared" si="50"/>
        <v>0</v>
      </c>
      <c r="N183" s="22">
        <f t="shared" si="50"/>
        <v>203</v>
      </c>
      <c r="O183" s="22">
        <f t="shared" si="50"/>
        <v>1</v>
      </c>
      <c r="P183" s="22">
        <f t="shared" si="50"/>
        <v>0</v>
      </c>
      <c r="Q183" s="22">
        <f t="shared" si="50"/>
        <v>16174</v>
      </c>
      <c r="R183" s="22">
        <f t="shared" si="50"/>
        <v>0</v>
      </c>
      <c r="S183" s="22">
        <f t="shared" si="50"/>
        <v>273</v>
      </c>
      <c r="T183" s="22">
        <f t="shared" si="50"/>
        <v>18</v>
      </c>
      <c r="U183" s="22">
        <f t="shared" si="50"/>
        <v>16465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8.75">
      <c r="A184" s="22">
        <v>6</v>
      </c>
      <c r="B184" s="236"/>
      <c r="C184" s="22" t="str">
        <f t="shared" si="50"/>
        <v>Bazpur</v>
      </c>
      <c r="D184" s="22">
        <f t="shared" si="50"/>
        <v>272</v>
      </c>
      <c r="E184" s="22">
        <f t="shared" si="50"/>
        <v>272</v>
      </c>
      <c r="F184" s="22">
        <f t="shared" si="50"/>
        <v>22374</v>
      </c>
      <c r="G184" s="22">
        <f t="shared" si="50"/>
        <v>4330</v>
      </c>
      <c r="H184" s="22">
        <f t="shared" si="50"/>
        <v>10545</v>
      </c>
      <c r="I184" s="22">
        <f t="shared" si="50"/>
        <v>6907</v>
      </c>
      <c r="J184" s="22">
        <f t="shared" si="50"/>
        <v>4330</v>
      </c>
      <c r="K184" s="22">
        <f t="shared" si="50"/>
        <v>0</v>
      </c>
      <c r="L184" s="22">
        <f t="shared" si="50"/>
        <v>0</v>
      </c>
      <c r="M184" s="22">
        <f t="shared" si="50"/>
        <v>0</v>
      </c>
      <c r="N184" s="22">
        <f t="shared" si="50"/>
        <v>198</v>
      </c>
      <c r="O184" s="22">
        <f t="shared" si="50"/>
        <v>5</v>
      </c>
      <c r="P184" s="22">
        <f t="shared" si="50"/>
        <v>0</v>
      </c>
      <c r="Q184" s="22">
        <f t="shared" si="50"/>
        <v>19469</v>
      </c>
      <c r="R184" s="22">
        <f t="shared" si="50"/>
        <v>0</v>
      </c>
      <c r="S184" s="22">
        <f t="shared" si="50"/>
        <v>329</v>
      </c>
      <c r="T184" s="22">
        <f t="shared" si="50"/>
        <v>69</v>
      </c>
      <c r="U184" s="22">
        <f t="shared" si="50"/>
        <v>19867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8.75">
      <c r="A185" s="22">
        <v>7</v>
      </c>
      <c r="B185" s="236"/>
      <c r="C185" s="22" t="str">
        <f t="shared" si="50"/>
        <v>kashipur (u)</v>
      </c>
      <c r="D185" s="22">
        <f t="shared" si="50"/>
        <v>125</v>
      </c>
      <c r="E185" s="22">
        <f t="shared" si="50"/>
        <v>125</v>
      </c>
      <c r="F185" s="22">
        <f t="shared" si="50"/>
        <v>11048</v>
      </c>
      <c r="G185" s="22">
        <f t="shared" si="50"/>
        <v>1933</v>
      </c>
      <c r="H185" s="22">
        <f t="shared" si="50"/>
        <v>5163</v>
      </c>
      <c r="I185" s="22">
        <f t="shared" si="50"/>
        <v>2466</v>
      </c>
      <c r="J185" s="22">
        <f t="shared" si="50"/>
        <v>1933</v>
      </c>
      <c r="K185" s="22">
        <f t="shared" si="50"/>
        <v>0</v>
      </c>
      <c r="L185" s="22">
        <f t="shared" si="50"/>
        <v>0</v>
      </c>
      <c r="M185" s="22">
        <f t="shared" si="50"/>
        <v>0</v>
      </c>
      <c r="N185" s="22">
        <f t="shared" si="50"/>
        <v>91</v>
      </c>
      <c r="O185" s="22">
        <f t="shared" si="50"/>
        <v>1</v>
      </c>
      <c r="P185" s="22">
        <f t="shared" si="50"/>
        <v>0</v>
      </c>
      <c r="Q185" s="22">
        <f t="shared" si="50"/>
        <v>8717</v>
      </c>
      <c r="R185" s="22">
        <f t="shared" si="50"/>
        <v>0</v>
      </c>
      <c r="S185" s="22">
        <f t="shared" si="50"/>
        <v>144</v>
      </c>
      <c r="T185" s="22">
        <f t="shared" si="50"/>
        <v>12</v>
      </c>
      <c r="U185" s="22">
        <f t="shared" si="50"/>
        <v>8873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8.75">
      <c r="A186" s="22">
        <v>8</v>
      </c>
      <c r="B186" s="236"/>
      <c r="C186" s="22" t="str">
        <f t="shared" si="50"/>
        <v>kashipur (R)</v>
      </c>
      <c r="D186" s="22">
        <f t="shared" si="50"/>
        <v>167</v>
      </c>
      <c r="E186" s="22">
        <f t="shared" si="50"/>
        <v>167</v>
      </c>
      <c r="F186" s="22">
        <f t="shared" si="50"/>
        <v>15988</v>
      </c>
      <c r="G186" s="22">
        <f t="shared" si="50"/>
        <v>3319</v>
      </c>
      <c r="H186" s="22">
        <f t="shared" si="50"/>
        <v>8134</v>
      </c>
      <c r="I186" s="22">
        <f t="shared" si="50"/>
        <v>3669</v>
      </c>
      <c r="J186" s="22">
        <f t="shared" si="50"/>
        <v>3319</v>
      </c>
      <c r="K186" s="22">
        <f t="shared" si="50"/>
        <v>0</v>
      </c>
      <c r="L186" s="22">
        <f t="shared" si="50"/>
        <v>0</v>
      </c>
      <c r="M186" s="22">
        <f t="shared" si="50"/>
        <v>0</v>
      </c>
      <c r="N186" s="22">
        <f t="shared" si="50"/>
        <v>112</v>
      </c>
      <c r="O186" s="22">
        <f t="shared" si="50"/>
        <v>1</v>
      </c>
      <c r="P186" s="22">
        <f t="shared" si="50"/>
        <v>0</v>
      </c>
      <c r="Q186" s="22">
        <f t="shared" si="50"/>
        <v>15014</v>
      </c>
      <c r="R186" s="22">
        <f t="shared" si="50"/>
        <v>0</v>
      </c>
      <c r="S186" s="22">
        <f t="shared" si="50"/>
        <v>294</v>
      </c>
      <c r="T186" s="22">
        <f t="shared" si="50"/>
        <v>30</v>
      </c>
      <c r="U186" s="22">
        <f t="shared" si="50"/>
        <v>15338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8.75">
      <c r="A187" s="22">
        <v>9</v>
      </c>
      <c r="B187" s="236"/>
      <c r="C187" s="22" t="str">
        <f t="shared" si="50"/>
        <v>Jaspur city</v>
      </c>
      <c r="D187" s="22">
        <f t="shared" si="50"/>
        <v>77</v>
      </c>
      <c r="E187" s="22">
        <f t="shared" si="50"/>
        <v>77</v>
      </c>
      <c r="F187" s="22">
        <f t="shared" si="50"/>
        <v>9583</v>
      </c>
      <c r="G187" s="22">
        <f t="shared" si="50"/>
        <v>2115</v>
      </c>
      <c r="H187" s="22">
        <f t="shared" si="50"/>
        <v>5273</v>
      </c>
      <c r="I187" s="22">
        <f t="shared" si="50"/>
        <v>1654</v>
      </c>
      <c r="J187" s="22">
        <f t="shared" si="50"/>
        <v>2115</v>
      </c>
      <c r="K187" s="22">
        <f t="shared" si="50"/>
        <v>0</v>
      </c>
      <c r="L187" s="22">
        <f t="shared" si="50"/>
        <v>0</v>
      </c>
      <c r="M187" s="22">
        <f t="shared" si="50"/>
        <v>0</v>
      </c>
      <c r="N187" s="22">
        <f t="shared" si="50"/>
        <v>85</v>
      </c>
      <c r="O187" s="22">
        <f t="shared" si="50"/>
        <v>0</v>
      </c>
      <c r="P187" s="22">
        <f t="shared" si="50"/>
        <v>0</v>
      </c>
      <c r="Q187" s="22">
        <f t="shared" si="50"/>
        <v>7947</v>
      </c>
      <c r="R187" s="22">
        <f t="shared" si="50"/>
        <v>0</v>
      </c>
      <c r="S187" s="22">
        <f t="shared" si="50"/>
        <v>134</v>
      </c>
      <c r="T187" s="22">
        <f t="shared" si="50"/>
        <v>9</v>
      </c>
      <c r="U187" s="22">
        <f t="shared" si="50"/>
        <v>8090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8.75">
      <c r="A188" s="22">
        <v>10</v>
      </c>
      <c r="B188" s="236"/>
      <c r="C188" s="22" t="str">
        <f t="shared" si="50"/>
        <v>Jaspur</v>
      </c>
      <c r="D188" s="22">
        <f t="shared" si="50"/>
        <v>181</v>
      </c>
      <c r="E188" s="22">
        <f t="shared" si="50"/>
        <v>181</v>
      </c>
      <c r="F188" s="22">
        <f t="shared" si="50"/>
        <v>14685</v>
      </c>
      <c r="G188" s="22">
        <f t="shared" si="50"/>
        <v>2788</v>
      </c>
      <c r="H188" s="22">
        <f t="shared" si="50"/>
        <v>6630</v>
      </c>
      <c r="I188" s="22">
        <f t="shared" si="50"/>
        <v>4407</v>
      </c>
      <c r="J188" s="22">
        <f t="shared" si="50"/>
        <v>2788</v>
      </c>
      <c r="K188" s="22">
        <f t="shared" si="50"/>
        <v>0</v>
      </c>
      <c r="L188" s="22">
        <f t="shared" si="50"/>
        <v>0</v>
      </c>
      <c r="M188" s="22">
        <f t="shared" si="50"/>
        <v>0</v>
      </c>
      <c r="N188" s="22">
        <f t="shared" si="50"/>
        <v>159</v>
      </c>
      <c r="O188" s="22">
        <f t="shared" si="50"/>
        <v>1</v>
      </c>
      <c r="P188" s="22">
        <f t="shared" si="50"/>
        <v>0</v>
      </c>
      <c r="Q188" s="22">
        <f t="shared" si="50"/>
        <v>12061</v>
      </c>
      <c r="R188" s="22">
        <f t="shared" si="50"/>
        <v>0</v>
      </c>
      <c r="S188" s="22">
        <f t="shared" si="50"/>
        <v>636</v>
      </c>
      <c r="T188" s="22">
        <f t="shared" si="50"/>
        <v>40</v>
      </c>
      <c r="U188" s="22">
        <f t="shared" si="50"/>
        <v>12737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8.75">
      <c r="A189" s="22">
        <v>11</v>
      </c>
      <c r="B189" s="232"/>
      <c r="C189" s="43" t="str">
        <f>C117</f>
        <v>Total</v>
      </c>
      <c r="D189" s="43">
        <f aca="true" t="shared" si="51" ref="D189:U189">SUM(D179:D188)</f>
        <v>2191</v>
      </c>
      <c r="E189" s="43">
        <f t="shared" si="51"/>
        <v>2188</v>
      </c>
      <c r="F189" s="43">
        <f t="shared" si="51"/>
        <v>188689</v>
      </c>
      <c r="G189" s="43">
        <f t="shared" si="51"/>
        <v>36374</v>
      </c>
      <c r="H189" s="43">
        <f t="shared" si="51"/>
        <v>90142</v>
      </c>
      <c r="I189" s="43">
        <f t="shared" si="51"/>
        <v>46836</v>
      </c>
      <c r="J189" s="43">
        <f t="shared" si="51"/>
        <v>36374</v>
      </c>
      <c r="K189" s="43">
        <f t="shared" si="51"/>
        <v>0</v>
      </c>
      <c r="L189" s="43">
        <f t="shared" si="51"/>
        <v>0</v>
      </c>
      <c r="M189" s="43">
        <f t="shared" si="51"/>
        <v>0</v>
      </c>
      <c r="N189" s="43">
        <f t="shared" si="51"/>
        <v>1718</v>
      </c>
      <c r="O189" s="43">
        <f t="shared" si="51"/>
        <v>19</v>
      </c>
      <c r="P189" s="43">
        <f t="shared" si="51"/>
        <v>2</v>
      </c>
      <c r="Q189" s="43">
        <f t="shared" si="51"/>
        <v>155760</v>
      </c>
      <c r="R189" s="43">
        <f t="shared" si="51"/>
        <v>0</v>
      </c>
      <c r="S189" s="43">
        <f t="shared" si="51"/>
        <v>3788</v>
      </c>
      <c r="T189" s="43">
        <f t="shared" si="51"/>
        <v>283</v>
      </c>
      <c r="U189" s="43">
        <f t="shared" si="51"/>
        <v>159831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8.75">
      <c r="A190" s="1"/>
      <c r="B190" s="3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8.75">
      <c r="A191" s="1"/>
      <c r="B191" s="3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8.75">
      <c r="A192" s="1"/>
      <c r="B192" s="3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8.75">
      <c r="A193" s="1"/>
      <c r="B193" s="3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8.75">
      <c r="A194" s="1"/>
      <c r="B194" s="3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8.75">
      <c r="A195" s="1"/>
      <c r="B195" s="3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8.75">
      <c r="A196" s="1"/>
      <c r="B196" s="3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8.75">
      <c r="A197" s="1"/>
      <c r="B197" s="3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8.75">
      <c r="A198" s="1"/>
      <c r="B198" s="3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8.75">
      <c r="A199" s="1"/>
      <c r="B199" s="3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8.75">
      <c r="A200" s="1"/>
      <c r="B200" s="3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8.75">
      <c r="A201" s="1"/>
      <c r="B201" s="3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8.75">
      <c r="A202" s="1"/>
      <c r="B202" s="3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8.75">
      <c r="A203" s="1"/>
      <c r="B203" s="3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8.75">
      <c r="A204" s="1"/>
      <c r="B204" s="3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8.75">
      <c r="A205" s="1"/>
      <c r="B205" s="3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8.75">
      <c r="A206" s="1"/>
      <c r="B206" s="3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8.75">
      <c r="A207" s="1"/>
      <c r="B207" s="3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8.75">
      <c r="A208" s="1"/>
      <c r="B208" s="3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8.75">
      <c r="A209" s="1"/>
      <c r="B209" s="3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8.75">
      <c r="A210" s="1"/>
      <c r="B210" s="3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8.75">
      <c r="A211" s="1"/>
      <c r="B211" s="3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8.75">
      <c r="A212" s="1"/>
      <c r="B212" s="3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8.75">
      <c r="A213" s="1"/>
      <c r="B213" s="3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8.75">
      <c r="A214" s="1"/>
      <c r="B214" s="3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8.75">
      <c r="A215" s="1"/>
      <c r="B215" s="3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8.75">
      <c r="A216" s="1"/>
      <c r="B216" s="3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8.75">
      <c r="A217" s="1"/>
      <c r="B217" s="3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8.75">
      <c r="A218" s="1"/>
      <c r="B218" s="3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8.75">
      <c r="A219" s="1"/>
      <c r="B219" s="3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8.75">
      <c r="A220" s="1"/>
      <c r="B220" s="3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8.75">
      <c r="A221" s="1"/>
      <c r="B221" s="3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8.75">
      <c r="A222" s="1"/>
      <c r="B222" s="3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8.75">
      <c r="A223" s="1"/>
      <c r="B223" s="3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8.75">
      <c r="A224" s="1"/>
      <c r="B224" s="3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8.75">
      <c r="A225" s="1"/>
      <c r="B225" s="3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8.75">
      <c r="A226" s="1"/>
      <c r="B226" s="3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8.75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8.75">
      <c r="A228" s="1"/>
      <c r="B228" s="3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8.75">
      <c r="A229" s="1"/>
      <c r="B229" s="3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8.75">
      <c r="A230" s="1"/>
      <c r="B230" s="3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8.75">
      <c r="A231" s="1"/>
      <c r="B231" s="3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8.75">
      <c r="A232" s="1"/>
      <c r="B232" s="3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8.75">
      <c r="A233" s="1"/>
      <c r="B233" s="3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8.75">
      <c r="A234" s="1"/>
      <c r="B234" s="3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8.75">
      <c r="A235" s="1"/>
      <c r="B235" s="3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8.75">
      <c r="A236" s="1"/>
      <c r="B236" s="3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8.75">
      <c r="A237" s="1"/>
      <c r="B237" s="3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8.75">
      <c r="A238" s="1"/>
      <c r="B238" s="3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8.75">
      <c r="A239" s="1"/>
      <c r="B239" s="3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8.75">
      <c r="A240" s="1"/>
      <c r="B240" s="3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8.75">
      <c r="A241" s="1"/>
      <c r="B241" s="3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8.75">
      <c r="A242" s="1"/>
      <c r="B242" s="3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8.75">
      <c r="A243" s="1"/>
      <c r="B243" s="3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8.75">
      <c r="A244" s="1"/>
      <c r="B244" s="3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8.75">
      <c r="A245" s="1"/>
      <c r="B245" s="3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8.75">
      <c r="A246" s="1"/>
      <c r="B246" s="3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8.75">
      <c r="A247" s="1"/>
      <c r="B247" s="3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8.75">
      <c r="A248" s="1"/>
      <c r="B248" s="3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8.75">
      <c r="A249" s="1"/>
      <c r="B249" s="3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8.75">
      <c r="A250" s="1"/>
      <c r="B250" s="3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8.75">
      <c r="A251" s="1"/>
      <c r="B251" s="3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8.75">
      <c r="A252" s="1"/>
      <c r="B252" s="3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8.75">
      <c r="A253" s="1"/>
      <c r="B253" s="3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8.75">
      <c r="A254" s="1"/>
      <c r="B254" s="3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8.75">
      <c r="A255" s="1"/>
      <c r="B255" s="3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8.75">
      <c r="A256" s="1"/>
      <c r="B256" s="3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8.75">
      <c r="A257" s="1"/>
      <c r="B257" s="3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8.75">
      <c r="A258" s="1"/>
      <c r="B258" s="3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8.75">
      <c r="A259" s="1"/>
      <c r="B259" s="3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8.75">
      <c r="A260" s="1"/>
      <c r="B260" s="3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8.75">
      <c r="A261" s="1"/>
      <c r="B261" s="3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8.75">
      <c r="A262" s="1"/>
      <c r="B262" s="3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8.75">
      <c r="A263" s="1"/>
      <c r="B263" s="3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8.75">
      <c r="A264" s="1"/>
      <c r="B264" s="3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8.75">
      <c r="A265" s="1"/>
      <c r="B265" s="3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8.75">
      <c r="A266" s="1"/>
      <c r="B266" s="3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8.75">
      <c r="A267" s="1"/>
      <c r="B267" s="3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8.75">
      <c r="A268" s="1"/>
      <c r="B268" s="3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8.75">
      <c r="A269" s="1"/>
      <c r="B269" s="3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8.75">
      <c r="A270" s="1"/>
      <c r="B270" s="3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8.75">
      <c r="A271" s="1"/>
      <c r="B271" s="3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8.75">
      <c r="A272" s="1"/>
      <c r="B272" s="3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8.75">
      <c r="A273" s="1"/>
      <c r="B273" s="3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8.75">
      <c r="A274" s="1"/>
      <c r="B274" s="3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8.75">
      <c r="A275" s="1"/>
      <c r="B275" s="3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8.75">
      <c r="A276" s="1"/>
      <c r="B276" s="3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8.75">
      <c r="A277" s="1"/>
      <c r="B277" s="3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8.75">
      <c r="A278" s="1"/>
      <c r="B278" s="3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8.75">
      <c r="A279" s="1"/>
      <c r="B279" s="3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8.75">
      <c r="A280" s="1"/>
      <c r="B280" s="3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8.75">
      <c r="A281" s="1"/>
      <c r="B281" s="3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8.75">
      <c r="A282" s="1"/>
      <c r="B282" s="3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8.75">
      <c r="A283" s="1"/>
      <c r="B283" s="3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8.75">
      <c r="A284" s="1"/>
      <c r="B284" s="3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8.75">
      <c r="A285" s="1"/>
      <c r="B285" s="3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8.75">
      <c r="A286" s="1"/>
      <c r="B286" s="3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8.75">
      <c r="A287" s="1"/>
      <c r="B287" s="3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8.75">
      <c r="A288" s="1"/>
      <c r="B288" s="3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8.75">
      <c r="A289" s="1"/>
      <c r="B289" s="3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8.75">
      <c r="A290" s="1"/>
      <c r="B290" s="3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8.75">
      <c r="A291" s="1"/>
      <c r="B291" s="3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8.75">
      <c r="A292" s="1"/>
      <c r="B292" s="3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8.75">
      <c r="A293" s="1"/>
      <c r="B293" s="3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8.75">
      <c r="A294" s="1"/>
      <c r="B294" s="3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8.75">
      <c r="A295" s="1"/>
      <c r="B295" s="3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8.75">
      <c r="A296" s="1"/>
      <c r="B296" s="3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8.75">
      <c r="A297" s="1"/>
      <c r="B297" s="3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8.75">
      <c r="A298" s="1"/>
      <c r="B298" s="3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8.75">
      <c r="A299" s="1"/>
      <c r="B299" s="3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8.75">
      <c r="A300" s="1"/>
      <c r="B300" s="3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8.75">
      <c r="A301" s="1"/>
      <c r="B301" s="3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8.75">
      <c r="A302" s="1"/>
      <c r="B302" s="3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8.75">
      <c r="A303" s="1"/>
      <c r="B303" s="3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8.75">
      <c r="A304" s="1"/>
      <c r="B304" s="3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8.75">
      <c r="A305" s="1"/>
      <c r="B305" s="3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8.75">
      <c r="A306" s="1"/>
      <c r="B306" s="3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8.75">
      <c r="A307" s="1"/>
      <c r="B307" s="3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8.75">
      <c r="A308" s="1"/>
      <c r="B308" s="3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8.75">
      <c r="A309" s="1"/>
      <c r="B309" s="3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8.75">
      <c r="A310" s="1"/>
      <c r="B310" s="3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8.75">
      <c r="A311" s="1"/>
      <c r="B311" s="3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8.75">
      <c r="A312" s="1"/>
      <c r="B312" s="3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8.75">
      <c r="A313" s="1"/>
      <c r="B313" s="3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8.75">
      <c r="A314" s="1"/>
      <c r="B314" s="3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8.75">
      <c r="A315" s="1"/>
      <c r="B315" s="3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8.75">
      <c r="A316" s="1"/>
      <c r="B316" s="3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8.75">
      <c r="A317" s="1"/>
      <c r="B317" s="3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8.75">
      <c r="A318" s="1"/>
      <c r="B318" s="3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8.75">
      <c r="A319" s="1"/>
      <c r="B319" s="3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8.75">
      <c r="A320" s="1"/>
      <c r="B320" s="3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8.75">
      <c r="A321" s="1"/>
      <c r="B321" s="3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8.75">
      <c r="A322" s="1"/>
      <c r="B322" s="3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8.75">
      <c r="A323" s="1"/>
      <c r="B323" s="3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8.75">
      <c r="A324" s="1"/>
      <c r="B324" s="3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8.75">
      <c r="A325" s="1"/>
      <c r="B325" s="3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8.75">
      <c r="A326" s="1"/>
      <c r="B326" s="3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8.75">
      <c r="A327" s="1"/>
      <c r="B327" s="3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8.75">
      <c r="A328" s="1"/>
      <c r="B328" s="3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8.75">
      <c r="A329" s="1"/>
      <c r="B329" s="3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8.75">
      <c r="A330" s="1"/>
      <c r="B330" s="3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8.75">
      <c r="A331" s="1"/>
      <c r="B331" s="3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8.75">
      <c r="A332" s="1"/>
      <c r="B332" s="3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8.75">
      <c r="A333" s="1"/>
      <c r="B333" s="3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8.75">
      <c r="A334" s="1"/>
      <c r="B334" s="3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8.75">
      <c r="A335" s="1"/>
      <c r="B335" s="3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8.75">
      <c r="A336" s="1"/>
      <c r="B336" s="3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8.75">
      <c r="A337" s="1"/>
      <c r="B337" s="3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8.75">
      <c r="A338" s="1"/>
      <c r="B338" s="3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8.75">
      <c r="A339" s="1"/>
      <c r="B339" s="3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8.75">
      <c r="A340" s="1"/>
      <c r="B340" s="3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8.75">
      <c r="A341" s="1"/>
      <c r="B341" s="3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8.75">
      <c r="A342" s="1"/>
      <c r="B342" s="3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8.75">
      <c r="A343" s="1"/>
      <c r="B343" s="3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8.75">
      <c r="A344" s="1"/>
      <c r="B344" s="3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8.75">
      <c r="A345" s="1"/>
      <c r="B345" s="3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8.75">
      <c r="A346" s="1"/>
      <c r="B346" s="3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8.75">
      <c r="A347" s="1"/>
      <c r="B347" s="3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8.75">
      <c r="A348" s="1"/>
      <c r="B348" s="3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8.75">
      <c r="A349" s="1"/>
      <c r="B349" s="3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8.75">
      <c r="A350" s="1"/>
      <c r="B350" s="3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8.75">
      <c r="A351" s="1"/>
      <c r="B351" s="3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8.75">
      <c r="A352" s="1"/>
      <c r="B352" s="3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8.75">
      <c r="A353" s="1"/>
      <c r="B353" s="3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8.75">
      <c r="A354" s="1"/>
      <c r="B354" s="3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8.75">
      <c r="A355" s="1"/>
      <c r="B355" s="3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8.75">
      <c r="A356" s="1"/>
      <c r="B356" s="3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8.75">
      <c r="A357" s="1"/>
      <c r="B357" s="3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8.75">
      <c r="A358" s="1"/>
      <c r="B358" s="3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8.75">
      <c r="A359" s="1"/>
      <c r="B359" s="3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8.75">
      <c r="A360" s="1"/>
      <c r="B360" s="3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8.75">
      <c r="A361" s="1"/>
      <c r="B361" s="3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8.75">
      <c r="A362" s="1"/>
      <c r="B362" s="3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8.75">
      <c r="A363" s="1"/>
      <c r="B363" s="3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8.75">
      <c r="A364" s="1"/>
      <c r="B364" s="3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8.75">
      <c r="A365" s="1"/>
      <c r="B365" s="3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8.75">
      <c r="A366" s="1"/>
      <c r="B366" s="3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8.75">
      <c r="A367" s="1"/>
      <c r="B367" s="3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8.75">
      <c r="A368" s="1"/>
      <c r="B368" s="3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8.75">
      <c r="A369" s="1"/>
      <c r="B369" s="3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8.75">
      <c r="A370" s="1"/>
      <c r="B370" s="3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8.75">
      <c r="A371" s="1"/>
      <c r="B371" s="3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8.75">
      <c r="A372" s="1"/>
      <c r="B372" s="3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8.75">
      <c r="A373" s="1"/>
      <c r="B373" s="3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8.75">
      <c r="A374" s="1"/>
      <c r="B374" s="3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8.75">
      <c r="A375" s="1"/>
      <c r="B375" s="3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8.75">
      <c r="A376" s="1"/>
      <c r="B376" s="3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8.75">
      <c r="A377" s="1"/>
      <c r="B377" s="3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8.75">
      <c r="A378" s="1"/>
      <c r="B378" s="3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8.75">
      <c r="A379" s="1"/>
      <c r="B379" s="3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8.75">
      <c r="A380" s="1"/>
      <c r="B380" s="3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8.75">
      <c r="A381" s="1"/>
      <c r="B381" s="3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8.75">
      <c r="A382" s="1"/>
      <c r="B382" s="3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8.75">
      <c r="A383" s="1"/>
      <c r="B383" s="3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8.75">
      <c r="A384" s="1"/>
      <c r="B384" s="3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8.75">
      <c r="A385" s="1"/>
      <c r="B385" s="3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8.75">
      <c r="A386" s="1"/>
      <c r="B386" s="3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8.75">
      <c r="A387" s="1"/>
      <c r="B387" s="3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8.75">
      <c r="A388" s="1"/>
      <c r="B388" s="3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8.75">
      <c r="A389" s="1"/>
      <c r="B389" s="3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8.75">
      <c r="A390" s="1"/>
      <c r="B390" s="3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8.75">
      <c r="A391" s="1"/>
      <c r="B391" s="3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8.75">
      <c r="A392" s="1"/>
      <c r="B392" s="3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8.75">
      <c r="A393" s="1"/>
      <c r="B393" s="3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8.75">
      <c r="A394" s="1"/>
      <c r="B394" s="3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8.75">
      <c r="A395" s="1"/>
      <c r="B395" s="3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8.75">
      <c r="A396" s="1"/>
      <c r="B396" s="3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8.75">
      <c r="A397" s="1"/>
      <c r="B397" s="3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8.75">
      <c r="A398" s="1"/>
      <c r="B398" s="3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8.75">
      <c r="A399" s="1"/>
      <c r="B399" s="3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8.75">
      <c r="A400" s="1"/>
      <c r="B400" s="3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8.75">
      <c r="A401" s="1"/>
      <c r="B401" s="3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8.75">
      <c r="A402" s="1"/>
      <c r="B402" s="3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8.75">
      <c r="A403" s="1"/>
      <c r="B403" s="3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8.75">
      <c r="A404" s="1"/>
      <c r="B404" s="3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8.75">
      <c r="A405" s="1"/>
      <c r="B405" s="3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8.75">
      <c r="A406" s="1"/>
      <c r="B406" s="3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8.75">
      <c r="A407" s="1"/>
      <c r="B407" s="3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8.75">
      <c r="A408" s="1"/>
      <c r="B408" s="3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8.75">
      <c r="A409" s="1"/>
      <c r="B409" s="3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8.75">
      <c r="A410" s="1"/>
      <c r="B410" s="3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8.75">
      <c r="A411" s="1"/>
      <c r="B411" s="3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8.75">
      <c r="A412" s="1"/>
      <c r="B412" s="3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8.75">
      <c r="A413" s="1"/>
      <c r="B413" s="3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8.75">
      <c r="A414" s="1"/>
      <c r="B414" s="3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8.75">
      <c r="A415" s="1"/>
      <c r="B415" s="3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8.75">
      <c r="A416" s="1"/>
      <c r="B416" s="3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8.75">
      <c r="A417" s="1"/>
      <c r="B417" s="3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8.75">
      <c r="A418" s="1"/>
      <c r="B418" s="3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8.75">
      <c r="A419" s="1"/>
      <c r="B419" s="3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8.75">
      <c r="A420" s="1"/>
      <c r="B420" s="3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8.75">
      <c r="A421" s="1"/>
      <c r="B421" s="3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8.75">
      <c r="A422" s="1"/>
      <c r="B422" s="3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8.75">
      <c r="A423" s="1"/>
      <c r="B423" s="3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8.75">
      <c r="A424" s="1"/>
      <c r="B424" s="3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8.75">
      <c r="A425" s="1"/>
      <c r="B425" s="3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8.75">
      <c r="A426" s="1"/>
      <c r="B426" s="3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8.75">
      <c r="A427" s="1"/>
      <c r="B427" s="3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8.75">
      <c r="A428" s="1"/>
      <c r="B428" s="3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8.75">
      <c r="A429" s="1"/>
      <c r="B429" s="3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8.75">
      <c r="A430" s="1"/>
      <c r="B430" s="3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8.75">
      <c r="A431" s="1"/>
      <c r="B431" s="3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8.75">
      <c r="A432" s="1"/>
      <c r="B432" s="3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8.75">
      <c r="A433" s="1"/>
      <c r="B433" s="3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8.75">
      <c r="A434" s="1"/>
      <c r="B434" s="3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8.75">
      <c r="A435" s="1"/>
      <c r="B435" s="3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8.75">
      <c r="A436" s="1"/>
      <c r="B436" s="3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8.75">
      <c r="A437" s="1"/>
      <c r="B437" s="3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8.75">
      <c r="A438" s="1"/>
      <c r="B438" s="3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8.75">
      <c r="A439" s="1"/>
      <c r="B439" s="3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8.75">
      <c r="A440" s="1"/>
      <c r="B440" s="3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8.75">
      <c r="A441" s="1"/>
      <c r="B441" s="3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8.75">
      <c r="A442" s="1"/>
      <c r="B442" s="3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8.75">
      <c r="A443" s="1"/>
      <c r="B443" s="3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8.75">
      <c r="A444" s="1"/>
      <c r="B444" s="3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8.75">
      <c r="A445" s="1"/>
      <c r="B445" s="3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8.75">
      <c r="A446" s="1"/>
      <c r="B446" s="3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8.75">
      <c r="A447" s="1"/>
      <c r="B447" s="3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8.75">
      <c r="A448" s="1"/>
      <c r="B448" s="3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8.75">
      <c r="A449" s="1"/>
      <c r="B449" s="3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8.75">
      <c r="A450" s="1"/>
      <c r="B450" s="3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8.75">
      <c r="A451" s="1"/>
      <c r="B451" s="3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8.75">
      <c r="A452" s="1"/>
      <c r="B452" s="3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8.75">
      <c r="A453" s="1"/>
      <c r="B453" s="3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8.75">
      <c r="A454" s="1"/>
      <c r="B454" s="3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8.75">
      <c r="A455" s="1"/>
      <c r="B455" s="3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8.75">
      <c r="A456" s="1"/>
      <c r="B456" s="3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8.75">
      <c r="A457" s="1"/>
      <c r="B457" s="3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8.75">
      <c r="A458" s="1"/>
      <c r="B458" s="3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8.75">
      <c r="A459" s="1"/>
      <c r="B459" s="3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8.75">
      <c r="A460" s="1"/>
      <c r="B460" s="3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8.75">
      <c r="A461" s="1"/>
      <c r="B461" s="3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8.75">
      <c r="A462" s="1"/>
      <c r="B462" s="3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8.75">
      <c r="A463" s="1"/>
      <c r="B463" s="3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8.75">
      <c r="A464" s="1"/>
      <c r="B464" s="3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8.75">
      <c r="A465" s="1"/>
      <c r="B465" s="3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8.75">
      <c r="A466" s="1"/>
      <c r="B466" s="3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8.75">
      <c r="A467" s="1"/>
      <c r="B467" s="3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8.75">
      <c r="A468" s="1"/>
      <c r="B468" s="3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8.75">
      <c r="A469" s="1"/>
      <c r="B469" s="3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8.75">
      <c r="A470" s="1"/>
      <c r="B470" s="3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8.75">
      <c r="A471" s="1"/>
      <c r="B471" s="3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8.75">
      <c r="A472" s="1"/>
      <c r="B472" s="3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8.75">
      <c r="A473" s="1"/>
      <c r="B473" s="3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8.75">
      <c r="A474" s="1"/>
      <c r="B474" s="3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8.75">
      <c r="A475" s="1"/>
      <c r="B475" s="3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8.75">
      <c r="A476" s="1"/>
      <c r="B476" s="3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8.75">
      <c r="A477" s="1"/>
      <c r="B477" s="3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8.75">
      <c r="A478" s="1"/>
      <c r="B478" s="3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8.75">
      <c r="A479" s="1"/>
      <c r="B479" s="3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8.75">
      <c r="A480" s="1"/>
      <c r="B480" s="3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8.75">
      <c r="A481" s="1"/>
      <c r="B481" s="3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8.75">
      <c r="A482" s="1"/>
      <c r="B482" s="3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8.75">
      <c r="A483" s="1"/>
      <c r="B483" s="3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8.75">
      <c r="A484" s="1"/>
      <c r="B484" s="3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8.75">
      <c r="A485" s="1"/>
      <c r="B485" s="3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8.75">
      <c r="A486" s="1"/>
      <c r="B486" s="3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8.75">
      <c r="A487" s="1"/>
      <c r="B487" s="3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8.75">
      <c r="A488" s="1"/>
      <c r="B488" s="3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8.75">
      <c r="A489" s="1"/>
      <c r="B489" s="3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8.75">
      <c r="A490" s="1"/>
      <c r="B490" s="3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8.75">
      <c r="A491" s="1"/>
      <c r="B491" s="3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8.75">
      <c r="A492" s="1"/>
      <c r="B492" s="3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8.75">
      <c r="A493" s="1"/>
      <c r="B493" s="3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8.75">
      <c r="A494" s="1"/>
      <c r="B494" s="3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8.75">
      <c r="A495" s="1"/>
      <c r="B495" s="3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8.75">
      <c r="A496" s="1"/>
      <c r="B496" s="3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8.75">
      <c r="A497" s="1"/>
      <c r="B497" s="3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8.75">
      <c r="A498" s="1"/>
      <c r="B498" s="3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8.75">
      <c r="A499" s="1"/>
      <c r="B499" s="3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8.75">
      <c r="A500" s="1"/>
      <c r="B500" s="3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8.75">
      <c r="A501" s="1"/>
      <c r="B501" s="3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8.75">
      <c r="A502" s="1"/>
      <c r="B502" s="3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8.75">
      <c r="A503" s="1"/>
      <c r="B503" s="3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8.75">
      <c r="A504" s="1"/>
      <c r="B504" s="3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8.75">
      <c r="A505" s="1"/>
      <c r="B505" s="3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8.75">
      <c r="A506" s="1"/>
      <c r="B506" s="3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8.75">
      <c r="A507" s="1"/>
      <c r="B507" s="3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8.75">
      <c r="A508" s="1"/>
      <c r="B508" s="3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8.75">
      <c r="A509" s="1"/>
      <c r="B509" s="3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8.75">
      <c r="A510" s="1"/>
      <c r="B510" s="3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8.75">
      <c r="A511" s="1"/>
      <c r="B511" s="3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8.75">
      <c r="A512" s="1"/>
      <c r="B512" s="3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8.75">
      <c r="A513" s="1"/>
      <c r="B513" s="3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8.75">
      <c r="A514" s="1"/>
      <c r="B514" s="3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8.75">
      <c r="A515" s="1"/>
      <c r="B515" s="3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8.75">
      <c r="A516" s="1"/>
      <c r="B516" s="3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8.75">
      <c r="A517" s="1"/>
      <c r="B517" s="3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8.75">
      <c r="A518" s="1"/>
      <c r="B518" s="3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8.75">
      <c r="A519" s="1"/>
      <c r="B519" s="3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8.75">
      <c r="A520" s="1"/>
      <c r="B520" s="3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8.75">
      <c r="A521" s="1"/>
      <c r="B521" s="3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8.75">
      <c r="A522" s="1"/>
      <c r="B522" s="3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8.75">
      <c r="A523" s="1"/>
      <c r="B523" s="3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8.75">
      <c r="A524" s="1"/>
      <c r="B524" s="3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8.75">
      <c r="A525" s="1"/>
      <c r="B525" s="3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8.75">
      <c r="A526" s="1"/>
      <c r="B526" s="3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8.75">
      <c r="A527" s="1"/>
      <c r="B527" s="3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8.75">
      <c r="A528" s="1"/>
      <c r="B528" s="3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8.75">
      <c r="A529" s="1"/>
      <c r="B529" s="3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8.75">
      <c r="A530" s="1"/>
      <c r="B530" s="3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8.75">
      <c r="A531" s="1"/>
      <c r="B531" s="3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8.75">
      <c r="A532" s="1"/>
      <c r="B532" s="3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8.75">
      <c r="A533" s="1"/>
      <c r="B533" s="3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8.75">
      <c r="A534" s="1"/>
      <c r="B534" s="3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8.75">
      <c r="A535" s="1"/>
      <c r="B535" s="3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8.75">
      <c r="A536" s="1"/>
      <c r="B536" s="3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8.75">
      <c r="A537" s="1"/>
      <c r="B537" s="3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8.75">
      <c r="A538" s="1"/>
      <c r="B538" s="3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8.75">
      <c r="A539" s="1"/>
      <c r="B539" s="3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8.75">
      <c r="A540" s="1"/>
      <c r="B540" s="3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8.75">
      <c r="A541" s="1"/>
      <c r="B541" s="3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8.75">
      <c r="A542" s="1"/>
      <c r="B542" s="3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8.75">
      <c r="A543" s="1"/>
      <c r="B543" s="3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8.75">
      <c r="A544" s="1"/>
      <c r="B544" s="3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8.75">
      <c r="A545" s="1"/>
      <c r="B545" s="3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8.75">
      <c r="A546" s="1"/>
      <c r="B546" s="3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8.75">
      <c r="A547" s="1"/>
      <c r="B547" s="3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8.75">
      <c r="A548" s="1"/>
      <c r="B548" s="3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8.75">
      <c r="A549" s="1"/>
      <c r="B549" s="3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8.75">
      <c r="A550" s="1"/>
      <c r="B550" s="3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8.75">
      <c r="A551" s="1"/>
      <c r="B551" s="3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8.75">
      <c r="A552" s="1"/>
      <c r="B552" s="3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8.75">
      <c r="A553" s="1"/>
      <c r="B553" s="3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8.75">
      <c r="A554" s="1"/>
      <c r="B554" s="3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8.75">
      <c r="A555" s="1"/>
      <c r="B555" s="3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8.75">
      <c r="A556" s="1"/>
      <c r="B556" s="3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8.75">
      <c r="A557" s="1"/>
      <c r="B557" s="3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8.75">
      <c r="A558" s="1"/>
      <c r="B558" s="3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8.75">
      <c r="A559" s="1"/>
      <c r="B559" s="3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8.75">
      <c r="A560" s="1"/>
      <c r="B560" s="3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8.75">
      <c r="A561" s="1"/>
      <c r="B561" s="3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8.75">
      <c r="A562" s="1"/>
      <c r="B562" s="3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8.75">
      <c r="A563" s="1"/>
      <c r="B563" s="3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8.75">
      <c r="A564" s="1"/>
      <c r="B564" s="3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8.75">
      <c r="A565" s="1"/>
      <c r="B565" s="3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8.75">
      <c r="A566" s="1"/>
      <c r="B566" s="3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8.75">
      <c r="A567" s="1"/>
      <c r="B567" s="3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8.75">
      <c r="A568" s="1"/>
      <c r="B568" s="3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8.75">
      <c r="A569" s="1"/>
      <c r="B569" s="3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8.75">
      <c r="A570" s="1"/>
      <c r="B570" s="3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8.75">
      <c r="A571" s="1"/>
      <c r="B571" s="3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8.75">
      <c r="A572" s="1"/>
      <c r="B572" s="3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8.75">
      <c r="A573" s="1"/>
      <c r="B573" s="3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8.75">
      <c r="A574" s="1"/>
      <c r="B574" s="3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8.75">
      <c r="A575" s="1"/>
      <c r="B575" s="3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8.75">
      <c r="A576" s="1"/>
      <c r="B576" s="3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8.75">
      <c r="A577" s="1"/>
      <c r="B577" s="3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8.75">
      <c r="A578" s="1"/>
      <c r="B578" s="3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8.75">
      <c r="A579" s="1"/>
      <c r="B579" s="3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8.75">
      <c r="A580" s="1"/>
      <c r="B580" s="3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8.75">
      <c r="A581" s="1"/>
      <c r="B581" s="3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8.75">
      <c r="A582" s="1"/>
      <c r="B582" s="3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8.75">
      <c r="A583" s="1"/>
      <c r="B583" s="3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8.75">
      <c r="A584" s="1"/>
      <c r="B584" s="3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8.75">
      <c r="A585" s="1"/>
      <c r="B585" s="3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8.75">
      <c r="A586" s="1"/>
      <c r="B586" s="3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8.75">
      <c r="A587" s="1"/>
      <c r="B587" s="3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8.75">
      <c r="A588" s="1"/>
      <c r="B588" s="3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8.75">
      <c r="A589" s="1"/>
      <c r="B589" s="3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8.75">
      <c r="A590" s="1"/>
      <c r="B590" s="3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8.75">
      <c r="A591" s="1"/>
      <c r="B591" s="3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8.75">
      <c r="A592" s="1"/>
      <c r="B592" s="3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8.75">
      <c r="A593" s="1"/>
      <c r="B593" s="3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8.75">
      <c r="A594" s="1"/>
      <c r="B594" s="3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8.75">
      <c r="A595" s="1"/>
      <c r="B595" s="3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8.75">
      <c r="A596" s="1"/>
      <c r="B596" s="3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8.75">
      <c r="A597" s="1"/>
      <c r="B597" s="3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8.75">
      <c r="A598" s="1"/>
      <c r="B598" s="3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8.75">
      <c r="A599" s="1"/>
      <c r="B599" s="3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8.75">
      <c r="A600" s="1"/>
      <c r="B600" s="3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8.75">
      <c r="A601" s="1"/>
      <c r="B601" s="3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8.75">
      <c r="A602" s="1"/>
      <c r="B602" s="3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8.75">
      <c r="A603" s="1"/>
      <c r="B603" s="3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8.75">
      <c r="A604" s="1"/>
      <c r="B604" s="3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8.75">
      <c r="A605" s="1"/>
      <c r="B605" s="3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8.75">
      <c r="A606" s="1"/>
      <c r="B606" s="3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8.75">
      <c r="A607" s="1"/>
      <c r="B607" s="3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8.75">
      <c r="A608" s="1"/>
      <c r="B608" s="3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8.75">
      <c r="A609" s="1"/>
      <c r="B609" s="3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8.75">
      <c r="A610" s="1"/>
      <c r="B610" s="3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8.75">
      <c r="A611" s="1"/>
      <c r="B611" s="3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8.75">
      <c r="A612" s="1"/>
      <c r="B612" s="3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8.75">
      <c r="A613" s="1"/>
      <c r="B613" s="3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8.75">
      <c r="A614" s="1"/>
      <c r="B614" s="3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8.75">
      <c r="A615" s="1"/>
      <c r="B615" s="3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8.75">
      <c r="A616" s="1"/>
      <c r="B616" s="3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8.75">
      <c r="A617" s="1"/>
      <c r="B617" s="3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8.75">
      <c r="A618" s="1"/>
      <c r="B618" s="3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8.75">
      <c r="A619" s="1"/>
      <c r="B619" s="3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8.75">
      <c r="A620" s="1"/>
      <c r="B620" s="3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8.75">
      <c r="A621" s="1"/>
      <c r="B621" s="3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8.75">
      <c r="A622" s="1"/>
      <c r="B622" s="3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8.75">
      <c r="A623" s="1"/>
      <c r="B623" s="3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8.75">
      <c r="A624" s="1"/>
      <c r="B624" s="3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8.75">
      <c r="A625" s="1"/>
      <c r="B625" s="3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8.75">
      <c r="A626" s="1"/>
      <c r="B626" s="3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8.75">
      <c r="A627" s="1"/>
      <c r="B627" s="3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8.75">
      <c r="A628" s="1"/>
      <c r="B628" s="3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8.75">
      <c r="A629" s="1"/>
      <c r="B629" s="3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8.75">
      <c r="A630" s="1"/>
      <c r="B630" s="3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8.75">
      <c r="A631" s="1"/>
      <c r="B631" s="3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8.75">
      <c r="A632" s="1"/>
      <c r="B632" s="3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8.75">
      <c r="A633" s="1"/>
      <c r="B633" s="3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8.75">
      <c r="A634" s="1"/>
      <c r="B634" s="3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8.75">
      <c r="A635" s="1"/>
      <c r="B635" s="3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8.75">
      <c r="A636" s="1"/>
      <c r="B636" s="3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8.75">
      <c r="A637" s="1"/>
      <c r="B637" s="3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8.75">
      <c r="A638" s="1"/>
      <c r="B638" s="3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8.75">
      <c r="A639" s="1"/>
      <c r="B639" s="3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8.75">
      <c r="A640" s="1"/>
      <c r="B640" s="3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8.75">
      <c r="A641" s="1"/>
      <c r="B641" s="3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8.75">
      <c r="A642" s="1"/>
      <c r="B642" s="3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8.75">
      <c r="A643" s="1"/>
      <c r="B643" s="3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8.75">
      <c r="A644" s="1"/>
      <c r="B644" s="3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8.75">
      <c r="A645" s="1"/>
      <c r="B645" s="3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8.75">
      <c r="A646" s="1"/>
      <c r="B646" s="3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8.75">
      <c r="A647" s="1"/>
      <c r="B647" s="3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8.75">
      <c r="A648" s="1"/>
      <c r="B648" s="3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8.75">
      <c r="A649" s="1"/>
      <c r="B649" s="3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8.75">
      <c r="A650" s="1"/>
      <c r="B650" s="3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8.75">
      <c r="A651" s="1"/>
      <c r="B651" s="3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8.75">
      <c r="A652" s="1"/>
      <c r="B652" s="3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8.75">
      <c r="A653" s="1"/>
      <c r="B653" s="3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8.75">
      <c r="A654" s="1"/>
      <c r="B654" s="3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8.75">
      <c r="A655" s="1"/>
      <c r="B655" s="3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8.75">
      <c r="A656" s="1"/>
      <c r="B656" s="3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8.75">
      <c r="A657" s="1"/>
      <c r="B657" s="3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8.75">
      <c r="A658" s="1"/>
      <c r="B658" s="3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8.75">
      <c r="A659" s="1"/>
      <c r="B659" s="3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8.75">
      <c r="A660" s="1"/>
      <c r="B660" s="3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8.75">
      <c r="A661" s="1"/>
      <c r="B661" s="3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8.75">
      <c r="A662" s="1"/>
      <c r="B662" s="3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8.75">
      <c r="A663" s="1"/>
      <c r="B663" s="3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8.75">
      <c r="A664" s="1"/>
      <c r="B664" s="3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8.75">
      <c r="A665" s="1"/>
      <c r="B665" s="3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8.75">
      <c r="A666" s="1"/>
      <c r="B666" s="3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.75">
      <c r="A667" s="1"/>
      <c r="B667" s="3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8.75">
      <c r="A668" s="1"/>
      <c r="B668" s="3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8.75">
      <c r="A669" s="1"/>
      <c r="B669" s="3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8.75">
      <c r="A670" s="1"/>
      <c r="B670" s="3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8.75">
      <c r="A671" s="1"/>
      <c r="B671" s="3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8.75">
      <c r="A672" s="1"/>
      <c r="B672" s="3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8.75">
      <c r="A673" s="1"/>
      <c r="B673" s="3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8.75">
      <c r="A674" s="1"/>
      <c r="B674" s="3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8.75">
      <c r="A675" s="1"/>
      <c r="B675" s="3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8.75">
      <c r="A676" s="1"/>
      <c r="B676" s="3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8.75">
      <c r="A677" s="1"/>
      <c r="B677" s="3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8.75">
      <c r="A678" s="1"/>
      <c r="B678" s="3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8.75">
      <c r="A679" s="1"/>
      <c r="B679" s="3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8.75">
      <c r="A680" s="1"/>
      <c r="B680" s="3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8.75">
      <c r="A681" s="1"/>
      <c r="B681" s="3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8.75">
      <c r="A682" s="1"/>
      <c r="B682" s="3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8.75">
      <c r="A683" s="1"/>
      <c r="B683" s="3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8.75">
      <c r="A684" s="1"/>
      <c r="B684" s="3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8.75">
      <c r="A685" s="1"/>
      <c r="B685" s="3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8.75">
      <c r="A686" s="1"/>
      <c r="B686" s="3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8.75">
      <c r="A687" s="1"/>
      <c r="B687" s="3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8.75">
      <c r="A688" s="1"/>
      <c r="B688" s="3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8.75">
      <c r="A689" s="1"/>
      <c r="B689" s="3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8.75">
      <c r="A690" s="1"/>
      <c r="B690" s="3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8.75">
      <c r="A691" s="1"/>
      <c r="B691" s="3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8.75">
      <c r="A692" s="1"/>
      <c r="B692" s="3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8.75">
      <c r="A693" s="1"/>
      <c r="B693" s="3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8.75">
      <c r="A694" s="1"/>
      <c r="B694" s="3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8.75">
      <c r="A695" s="1"/>
      <c r="B695" s="3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8.75">
      <c r="A696" s="1"/>
      <c r="B696" s="3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8.75">
      <c r="A697" s="1"/>
      <c r="B697" s="3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8.75">
      <c r="A698" s="1"/>
      <c r="B698" s="3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8.75">
      <c r="A699" s="1"/>
      <c r="B699" s="3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8.75">
      <c r="A700" s="1"/>
      <c r="B700" s="3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8.75">
      <c r="A701" s="1"/>
      <c r="B701" s="3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8.75">
      <c r="A702" s="1"/>
      <c r="B702" s="3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8.75">
      <c r="A703" s="1"/>
      <c r="B703" s="3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8.75">
      <c r="A704" s="1"/>
      <c r="B704" s="3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8.75">
      <c r="A705" s="1"/>
      <c r="B705" s="3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8.75">
      <c r="A706" s="1"/>
      <c r="B706" s="3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8.75">
      <c r="A707" s="1"/>
      <c r="B707" s="3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8.75">
      <c r="A708" s="1"/>
      <c r="B708" s="3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8.75">
      <c r="A709" s="1"/>
      <c r="B709" s="3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8.75">
      <c r="A710" s="1"/>
      <c r="B710" s="3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8.75">
      <c r="A711" s="1"/>
      <c r="B711" s="3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8.75">
      <c r="A712" s="1"/>
      <c r="B712" s="3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8.75">
      <c r="A713" s="1"/>
      <c r="B713" s="3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8.75">
      <c r="A714" s="1"/>
      <c r="B714" s="3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8.75">
      <c r="A715" s="1"/>
      <c r="B715" s="3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8.75">
      <c r="A716" s="1"/>
      <c r="B716" s="3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8.75">
      <c r="A717" s="1"/>
      <c r="B717" s="3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8.75">
      <c r="A718" s="1"/>
      <c r="B718" s="3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8.75">
      <c r="A719" s="1"/>
      <c r="B719" s="3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8.75">
      <c r="A720" s="1"/>
      <c r="B720" s="3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8.75">
      <c r="A721" s="1"/>
      <c r="B721" s="3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8.75">
      <c r="A722" s="1"/>
      <c r="B722" s="3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8.75">
      <c r="A723" s="1"/>
      <c r="B723" s="3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8.75">
      <c r="A724" s="1"/>
      <c r="B724" s="3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8.75">
      <c r="A725" s="1"/>
      <c r="B725" s="3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8.75">
      <c r="A726" s="1"/>
      <c r="B726" s="3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8.75">
      <c r="A727" s="1"/>
      <c r="B727" s="3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8.75">
      <c r="A728" s="1"/>
      <c r="B728" s="3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8.75">
      <c r="A729" s="1"/>
      <c r="B729" s="3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8.75">
      <c r="A730" s="1"/>
      <c r="B730" s="3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8.75">
      <c r="A731" s="1"/>
      <c r="B731" s="3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8.75">
      <c r="A732" s="1"/>
      <c r="B732" s="3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8.75">
      <c r="A733" s="1"/>
      <c r="B733" s="3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8.75">
      <c r="A734" s="1"/>
      <c r="B734" s="3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8.75">
      <c r="A735" s="1"/>
      <c r="B735" s="3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8.75">
      <c r="A736" s="1"/>
      <c r="B736" s="3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8.75">
      <c r="A737" s="1"/>
      <c r="B737" s="3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8.75">
      <c r="A738" s="1"/>
      <c r="B738" s="3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8.75">
      <c r="A739" s="1"/>
      <c r="B739" s="3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8.75">
      <c r="A740" s="1"/>
      <c r="B740" s="3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8.75">
      <c r="A741" s="1"/>
      <c r="B741" s="3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8.75">
      <c r="A742" s="1"/>
      <c r="B742" s="3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8.75">
      <c r="A743" s="1"/>
      <c r="B743" s="3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8.75">
      <c r="A744" s="1"/>
      <c r="B744" s="3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8.75">
      <c r="A745" s="1"/>
      <c r="B745" s="3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8.75">
      <c r="A746" s="1"/>
      <c r="B746" s="3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8.75">
      <c r="A747" s="1"/>
      <c r="B747" s="3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8.75">
      <c r="A748" s="1"/>
      <c r="B748" s="3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8.75">
      <c r="A749" s="1"/>
      <c r="B749" s="3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8.75">
      <c r="A750" s="1"/>
      <c r="B750" s="3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8.75">
      <c r="A751" s="1"/>
      <c r="B751" s="3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8.75">
      <c r="A752" s="1"/>
      <c r="B752" s="3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8.75">
      <c r="A753" s="1"/>
      <c r="B753" s="3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8.75">
      <c r="A754" s="1"/>
      <c r="B754" s="3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8.75">
      <c r="A755" s="1"/>
      <c r="B755" s="3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8.75">
      <c r="A756" s="1"/>
      <c r="B756" s="3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8.75">
      <c r="A757" s="1"/>
      <c r="B757" s="3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8.75">
      <c r="A758" s="1"/>
      <c r="B758" s="3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8.75">
      <c r="A759" s="1"/>
      <c r="B759" s="3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8.75">
      <c r="A760" s="1"/>
      <c r="B760" s="3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8.75">
      <c r="A761" s="1"/>
      <c r="B761" s="3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8.75">
      <c r="A762" s="1"/>
      <c r="B762" s="3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8.75">
      <c r="A763" s="1"/>
      <c r="B763" s="3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8.75">
      <c r="A764" s="1"/>
      <c r="B764" s="3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8.75">
      <c r="A765" s="1"/>
      <c r="B765" s="3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8.75">
      <c r="A766" s="1"/>
      <c r="B766" s="3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8.75">
      <c r="A767" s="1"/>
      <c r="B767" s="3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8.75">
      <c r="A768" s="1"/>
      <c r="B768" s="3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8.75">
      <c r="A769" s="1"/>
      <c r="B769" s="3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8.75">
      <c r="A770" s="1"/>
      <c r="B770" s="3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8.75">
      <c r="A771" s="1"/>
      <c r="B771" s="3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8.75">
      <c r="A772" s="1"/>
      <c r="B772" s="3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8.75">
      <c r="A773" s="1"/>
      <c r="B773" s="3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8.75">
      <c r="A774" s="1"/>
      <c r="B774" s="3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8.75">
      <c r="A775" s="1"/>
      <c r="B775" s="3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8.75">
      <c r="A776" s="1"/>
      <c r="B776" s="3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8.75">
      <c r="A777" s="1"/>
      <c r="B777" s="3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8.75">
      <c r="A778" s="1"/>
      <c r="B778" s="3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8.75">
      <c r="A779" s="1"/>
      <c r="B779" s="3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8.75">
      <c r="A780" s="1"/>
      <c r="B780" s="3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8.75">
      <c r="A781" s="1"/>
      <c r="B781" s="3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8.75">
      <c r="A782" s="1"/>
      <c r="B782" s="3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8.75">
      <c r="A783" s="1"/>
      <c r="B783" s="3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8.75">
      <c r="A784" s="1"/>
      <c r="B784" s="3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8.75">
      <c r="A785" s="1"/>
      <c r="B785" s="3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8.75">
      <c r="A786" s="1"/>
      <c r="B786" s="3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8.75">
      <c r="A787" s="1"/>
      <c r="B787" s="3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8.75">
      <c r="A788" s="1"/>
      <c r="B788" s="3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8.75">
      <c r="A789" s="1"/>
      <c r="B789" s="3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8.75">
      <c r="A790" s="1"/>
      <c r="B790" s="3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8.75">
      <c r="A791" s="1"/>
      <c r="B791" s="3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8.75">
      <c r="A792" s="1"/>
      <c r="B792" s="3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8.75">
      <c r="A793" s="1"/>
      <c r="B793" s="3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8.75">
      <c r="A794" s="1"/>
      <c r="B794" s="3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8.75">
      <c r="A795" s="1"/>
      <c r="B795" s="3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8.75">
      <c r="A796" s="1"/>
      <c r="B796" s="3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8.75">
      <c r="A797" s="1"/>
      <c r="B797" s="3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8.75">
      <c r="A798" s="1"/>
      <c r="B798" s="3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8.75">
      <c r="A799" s="1"/>
      <c r="B799" s="3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8.75">
      <c r="A800" s="1"/>
      <c r="B800" s="3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8.75">
      <c r="A801" s="1"/>
      <c r="B801" s="3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8.75">
      <c r="A802" s="1"/>
      <c r="B802" s="3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8.75">
      <c r="A803" s="1"/>
      <c r="B803" s="3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8.75">
      <c r="A804" s="1"/>
      <c r="B804" s="3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8.75">
      <c r="A805" s="1"/>
      <c r="B805" s="3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8.75">
      <c r="A806" s="1"/>
      <c r="B806" s="3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8.75">
      <c r="A807" s="1"/>
      <c r="B807" s="3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8.75">
      <c r="A808" s="1"/>
      <c r="B808" s="3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8.75">
      <c r="A809" s="1"/>
      <c r="B809" s="3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8.75">
      <c r="A810" s="1"/>
      <c r="B810" s="3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8.75">
      <c r="A811" s="1"/>
      <c r="B811" s="3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8.75">
      <c r="A812" s="1"/>
      <c r="B812" s="3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8.75">
      <c r="A813" s="1"/>
      <c r="B813" s="3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8.75">
      <c r="A814" s="1"/>
      <c r="B814" s="3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8.75">
      <c r="A815" s="1"/>
      <c r="B815" s="3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8.75">
      <c r="A816" s="1"/>
      <c r="B816" s="3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8.75">
      <c r="A817" s="1"/>
      <c r="B817" s="3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8.75">
      <c r="A818" s="1"/>
      <c r="B818" s="3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8.75">
      <c r="A819" s="1"/>
      <c r="B819" s="3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8.75">
      <c r="A820" s="1"/>
      <c r="B820" s="3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8.75">
      <c r="A821" s="1"/>
      <c r="B821" s="3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8.75">
      <c r="A822" s="1"/>
      <c r="B822" s="3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8.75">
      <c r="A823" s="1"/>
      <c r="B823" s="3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8.75">
      <c r="A824" s="1"/>
      <c r="B824" s="3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8.75">
      <c r="A825" s="1"/>
      <c r="B825" s="3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8.75">
      <c r="A826" s="1"/>
      <c r="B826" s="3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8.75">
      <c r="A827" s="1"/>
      <c r="B827" s="3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8.75">
      <c r="A828" s="1"/>
      <c r="B828" s="3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8.75">
      <c r="A829" s="1"/>
      <c r="B829" s="3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8.75">
      <c r="A830" s="1"/>
      <c r="B830" s="3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8.75">
      <c r="A831" s="1"/>
      <c r="B831" s="3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8.75">
      <c r="A832" s="1"/>
      <c r="B832" s="3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8.75">
      <c r="A833" s="1"/>
      <c r="B833" s="3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8.75">
      <c r="A834" s="1"/>
      <c r="B834" s="3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8.75">
      <c r="A835" s="1"/>
      <c r="B835" s="3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8.75">
      <c r="A836" s="1"/>
      <c r="B836" s="3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8.75">
      <c r="A837" s="1"/>
      <c r="B837" s="3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8.75">
      <c r="A838" s="1"/>
      <c r="B838" s="3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8.75">
      <c r="A839" s="1"/>
      <c r="B839" s="3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8.75">
      <c r="A840" s="1"/>
      <c r="B840" s="3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8.75">
      <c r="A841" s="1"/>
      <c r="B841" s="3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8.75">
      <c r="A842" s="1"/>
      <c r="B842" s="3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8.75">
      <c r="A843" s="1"/>
      <c r="B843" s="3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8.75">
      <c r="A844" s="1"/>
      <c r="B844" s="3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8.75">
      <c r="A845" s="1"/>
      <c r="B845" s="3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8.75">
      <c r="A846" s="1"/>
      <c r="B846" s="3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8.75">
      <c r="A847" s="1"/>
      <c r="B847" s="3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8.75">
      <c r="A848" s="1"/>
      <c r="B848" s="3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8.75">
      <c r="A849" s="1"/>
      <c r="B849" s="3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8.75">
      <c r="A850" s="1"/>
      <c r="B850" s="3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8.75">
      <c r="A851" s="1"/>
      <c r="B851" s="3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8.75">
      <c r="A852" s="1"/>
      <c r="B852" s="3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8.75">
      <c r="A853" s="1"/>
      <c r="B853" s="3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8.75">
      <c r="A854" s="1"/>
      <c r="B854" s="3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8.75">
      <c r="A855" s="1"/>
      <c r="B855" s="3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8.75">
      <c r="A856" s="1"/>
      <c r="B856" s="3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8.75">
      <c r="A857" s="1"/>
      <c r="B857" s="3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8.75">
      <c r="A858" s="1"/>
      <c r="B858" s="3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8.75">
      <c r="A859" s="1"/>
      <c r="B859" s="3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8.75">
      <c r="A860" s="1"/>
      <c r="B860" s="3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8.75">
      <c r="A861" s="1"/>
      <c r="B861" s="3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8.75">
      <c r="A862" s="1"/>
      <c r="B862" s="3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8.75">
      <c r="A863" s="1"/>
      <c r="B863" s="3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8.75">
      <c r="A864" s="1"/>
      <c r="B864" s="3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8.75">
      <c r="A865" s="1"/>
      <c r="B865" s="3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8.75">
      <c r="A866" s="1"/>
      <c r="B866" s="3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8.75">
      <c r="A867" s="1"/>
      <c r="B867" s="3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8.75">
      <c r="A868" s="1"/>
      <c r="B868" s="3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8.75">
      <c r="A869" s="1"/>
      <c r="B869" s="3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8.75">
      <c r="A870" s="1"/>
      <c r="B870" s="3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8.75">
      <c r="A871" s="1"/>
      <c r="B871" s="3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8.75">
      <c r="A872" s="1"/>
      <c r="B872" s="3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8.75">
      <c r="A873" s="1"/>
      <c r="B873" s="3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8.75">
      <c r="A874" s="1"/>
      <c r="B874" s="3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8.75">
      <c r="A875" s="1"/>
      <c r="B875" s="3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8.75">
      <c r="A876" s="1"/>
      <c r="B876" s="3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8.75">
      <c r="A877" s="1"/>
      <c r="B877" s="3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8.75">
      <c r="A878" s="1"/>
      <c r="B878" s="3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8.75">
      <c r="A879" s="1"/>
      <c r="B879" s="3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8.75">
      <c r="A880" s="1"/>
      <c r="B880" s="3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8.75">
      <c r="A881" s="1"/>
      <c r="B881" s="3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8.75">
      <c r="A882" s="1"/>
      <c r="B882" s="3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8.75">
      <c r="A883" s="1"/>
      <c r="B883" s="3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8.75">
      <c r="A884" s="1"/>
      <c r="B884" s="3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8.75">
      <c r="A885" s="1"/>
      <c r="B885" s="3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8.75">
      <c r="A886" s="1"/>
      <c r="B886" s="3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8.75">
      <c r="A887" s="1"/>
      <c r="B887" s="3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8.75">
      <c r="A888" s="1"/>
      <c r="B888" s="3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8.75">
      <c r="A889" s="1"/>
      <c r="B889" s="3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8.75">
      <c r="A890" s="1"/>
      <c r="B890" s="3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8.75">
      <c r="A891" s="1"/>
      <c r="B891" s="3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8.75">
      <c r="A892" s="1"/>
      <c r="B892" s="3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8.75">
      <c r="A893" s="1"/>
      <c r="B893" s="3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8.75">
      <c r="A894" s="1"/>
      <c r="B894" s="3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8.75">
      <c r="A895" s="1"/>
      <c r="B895" s="3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8.75">
      <c r="A896" s="1"/>
      <c r="B896" s="3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8.75">
      <c r="A897" s="1"/>
      <c r="B897" s="3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8.75">
      <c r="A898" s="1"/>
      <c r="B898" s="3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8.75">
      <c r="A899" s="1"/>
      <c r="B899" s="3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8.75">
      <c r="A900" s="1"/>
      <c r="B900" s="3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8.75">
      <c r="A901" s="1"/>
      <c r="B901" s="3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8.75">
      <c r="A902" s="1"/>
      <c r="B902" s="3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8.75">
      <c r="A903" s="1"/>
      <c r="B903" s="3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8.75">
      <c r="A904" s="1"/>
      <c r="B904" s="3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8.75">
      <c r="A905" s="1"/>
      <c r="B905" s="3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8.75">
      <c r="A906" s="1"/>
      <c r="B906" s="3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8.75">
      <c r="A907" s="1"/>
      <c r="B907" s="3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8.75">
      <c r="A908" s="1"/>
      <c r="B908" s="3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8.75">
      <c r="A909" s="1"/>
      <c r="B909" s="3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8.75">
      <c r="A910" s="1"/>
      <c r="B910" s="3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8.75">
      <c r="A911" s="1"/>
      <c r="B911" s="3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8.75">
      <c r="A912" s="1"/>
      <c r="B912" s="3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8.75">
      <c r="A913" s="1"/>
      <c r="B913" s="3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8.75">
      <c r="A914" s="1"/>
      <c r="B914" s="3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8.75">
      <c r="A915" s="1"/>
      <c r="B915" s="3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8.75">
      <c r="A916" s="1"/>
      <c r="B916" s="3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8.75">
      <c r="A917" s="1"/>
      <c r="B917" s="3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8.75">
      <c r="A918" s="1"/>
      <c r="B918" s="3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8.75">
      <c r="A919" s="1"/>
      <c r="B919" s="3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8.75">
      <c r="A920" s="1"/>
      <c r="B920" s="3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8.75">
      <c r="A921" s="1"/>
      <c r="B921" s="3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8.75">
      <c r="A922" s="1"/>
      <c r="B922" s="3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8.75">
      <c r="A923" s="1"/>
      <c r="B923" s="3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8.75">
      <c r="A924" s="1"/>
      <c r="B924" s="3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8.75">
      <c r="A925" s="1"/>
      <c r="B925" s="3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8.75">
      <c r="A926" s="1"/>
      <c r="B926" s="3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8.75">
      <c r="A927" s="1"/>
      <c r="B927" s="3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8.75">
      <c r="A928" s="1"/>
      <c r="B928" s="3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8.75">
      <c r="A929" s="1"/>
      <c r="B929" s="3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8.75">
      <c r="A930" s="1"/>
      <c r="B930" s="3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8.75">
      <c r="A931" s="1"/>
      <c r="B931" s="3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8.75">
      <c r="A932" s="1"/>
      <c r="B932" s="3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8.75">
      <c r="A933" s="1"/>
      <c r="B933" s="3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8.75">
      <c r="A934" s="1"/>
      <c r="B934" s="3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8.75">
      <c r="A935" s="1"/>
      <c r="B935" s="3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8.75">
      <c r="A936" s="1"/>
      <c r="B936" s="3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8.75">
      <c r="A937" s="1"/>
      <c r="B937" s="3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8.75">
      <c r="A938" s="1"/>
      <c r="B938" s="3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8.75">
      <c r="A939" s="1"/>
      <c r="B939" s="3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8.75">
      <c r="A940" s="1"/>
      <c r="B940" s="3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8.75">
      <c r="A941" s="1"/>
      <c r="B941" s="3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8.75">
      <c r="A942" s="1"/>
      <c r="B942" s="3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8.75">
      <c r="A943" s="1"/>
      <c r="B943" s="3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8.75">
      <c r="A944" s="1"/>
      <c r="B944" s="3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8.75">
      <c r="A945" s="1"/>
      <c r="B945" s="3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8.75">
      <c r="A946" s="1"/>
      <c r="B946" s="3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8.75">
      <c r="A947" s="1"/>
      <c r="B947" s="3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8.75">
      <c r="A948" s="1"/>
      <c r="B948" s="3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8.75">
      <c r="A949" s="1"/>
      <c r="B949" s="3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8.75">
      <c r="A950" s="1"/>
      <c r="B950" s="3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8.75">
      <c r="A951" s="1"/>
      <c r="B951" s="3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8.75">
      <c r="A952" s="1"/>
      <c r="B952" s="3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8.75">
      <c r="A953" s="1"/>
      <c r="B953" s="3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8.75">
      <c r="A954" s="1"/>
      <c r="B954" s="3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8.75">
      <c r="A955" s="1"/>
      <c r="B955" s="3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8.75">
      <c r="A956" s="1"/>
      <c r="B956" s="3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8.75">
      <c r="A957" s="1"/>
      <c r="B957" s="3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8.75">
      <c r="A958" s="1"/>
      <c r="B958" s="3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8.75">
      <c r="A959" s="1"/>
      <c r="B959" s="3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8.75">
      <c r="A960" s="1"/>
      <c r="B960" s="3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8.75">
      <c r="A961" s="1"/>
      <c r="B961" s="3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8.75">
      <c r="A962" s="1"/>
      <c r="B962" s="3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8.75">
      <c r="A963" s="1"/>
      <c r="B963" s="3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8.75">
      <c r="A964" s="1"/>
      <c r="B964" s="3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8.75">
      <c r="A965" s="1"/>
      <c r="B965" s="3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8.75">
      <c r="A966" s="1"/>
      <c r="B966" s="3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8.75">
      <c r="A967" s="1"/>
      <c r="B967" s="3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8.75">
      <c r="A968" s="1"/>
      <c r="B968" s="3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8.75">
      <c r="A969" s="1"/>
      <c r="B969" s="3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8.75">
      <c r="A970" s="1"/>
      <c r="B970" s="3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8.75">
      <c r="A971" s="1"/>
      <c r="B971" s="3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8.75">
      <c r="A972" s="1"/>
      <c r="B972" s="3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8.75">
      <c r="A973" s="1"/>
      <c r="B973" s="3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8.75">
      <c r="A974" s="1"/>
      <c r="B974" s="3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8.75">
      <c r="A975" s="1"/>
      <c r="B975" s="3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8.75">
      <c r="A976" s="1"/>
      <c r="B976" s="3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8.75">
      <c r="A977" s="1"/>
      <c r="B977" s="3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8.75">
      <c r="A978" s="1"/>
      <c r="B978" s="3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8.75">
      <c r="A979" s="1"/>
      <c r="B979" s="3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8.75">
      <c r="A980" s="1"/>
      <c r="B980" s="3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8.75">
      <c r="A981" s="1"/>
      <c r="B981" s="3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8.75">
      <c r="A982" s="1"/>
      <c r="B982" s="3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8.75">
      <c r="A983" s="1"/>
      <c r="B983" s="3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8.75">
      <c r="A984" s="1"/>
      <c r="B984" s="3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8.75">
      <c r="A985" s="1"/>
      <c r="B985" s="3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8.75">
      <c r="A986" s="1"/>
      <c r="B986" s="3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8.75">
      <c r="A987" s="1"/>
      <c r="B987" s="3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8.75">
      <c r="A988" s="1"/>
      <c r="B988" s="3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8.75">
      <c r="A989" s="1"/>
      <c r="B989" s="3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8.75">
      <c r="A990" s="1"/>
      <c r="B990" s="3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8.75">
      <c r="A991" s="1"/>
      <c r="B991" s="3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8.75">
      <c r="A992" s="1"/>
      <c r="B992" s="3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8.75">
      <c r="A993" s="1"/>
      <c r="B993" s="3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8.75">
      <c r="A994" s="1"/>
      <c r="B994" s="3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8.75">
      <c r="A995" s="1"/>
      <c r="B995" s="3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8.75">
      <c r="A996" s="1"/>
      <c r="B996" s="3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8.75">
      <c r="A997" s="1"/>
      <c r="B997" s="3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8.75">
      <c r="A998" s="1"/>
      <c r="B998" s="3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8.75">
      <c r="A999" s="1"/>
      <c r="B999" s="36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8.75">
      <c r="A1000" s="1"/>
      <c r="B1000" s="36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</sheetData>
  <sheetProtection/>
  <mergeCells count="43">
    <mergeCell ref="B23:B32"/>
    <mergeCell ref="A1:U1"/>
    <mergeCell ref="A2:U2"/>
    <mergeCell ref="R3:U3"/>
    <mergeCell ref="A4:A5"/>
    <mergeCell ref="B4:B5"/>
    <mergeCell ref="C4:C5"/>
    <mergeCell ref="D4:D5"/>
    <mergeCell ref="E4:E5"/>
    <mergeCell ref="F4:G4"/>
    <mergeCell ref="H4:J4"/>
    <mergeCell ref="K4:M4"/>
    <mergeCell ref="N4:P4"/>
    <mergeCell ref="Q4:U4"/>
    <mergeCell ref="B7:B18"/>
    <mergeCell ref="B19:B22"/>
    <mergeCell ref="A161:U161"/>
    <mergeCell ref="B33:B37"/>
    <mergeCell ref="B38:B45"/>
    <mergeCell ref="B46:B57"/>
    <mergeCell ref="B58:B67"/>
    <mergeCell ref="B68:B83"/>
    <mergeCell ref="B84:B92"/>
    <mergeCell ref="B93:B96"/>
    <mergeCell ref="B97:B106"/>
    <mergeCell ref="B107:B117"/>
    <mergeCell ref="B118:B124"/>
    <mergeCell ref="A125:C125"/>
    <mergeCell ref="A162:U162"/>
    <mergeCell ref="R163:T163"/>
    <mergeCell ref="A165:A166"/>
    <mergeCell ref="B165:B166"/>
    <mergeCell ref="C165:C166"/>
    <mergeCell ref="D165:D166"/>
    <mergeCell ref="E165:E166"/>
    <mergeCell ref="F165:G165"/>
    <mergeCell ref="H165:J165"/>
    <mergeCell ref="K165:K166"/>
    <mergeCell ref="L165:M165"/>
    <mergeCell ref="N165:N166"/>
    <mergeCell ref="O165:U165"/>
    <mergeCell ref="B167:B177"/>
    <mergeCell ref="B179:B189"/>
  </mergeCells>
  <printOptions/>
  <pageMargins left="0.7" right="0.7" top="0.75" bottom="0.75" header="0" footer="0"/>
  <pageSetup horizontalDpi="600" verticalDpi="600" orientation="landscape" paperSize="9" scale="56" r:id="rId1"/>
  <headerFooter>
    <oddFooter>&amp;L&amp;F&amp;R&amp;P &amp;A</oddFooter>
  </headerFooter>
  <rowBreaks count="2" manualBreakCount="2">
    <brk id="45" max="20" man="1"/>
    <brk id="9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75"/>
  <sheetViews>
    <sheetView view="pageBreakPreview" zoomScale="60" zoomScalePageLayoutView="0" workbookViewId="0" topLeftCell="A1">
      <pane ySplit="5" topLeftCell="A21" activePane="bottomLeft" state="frozen"/>
      <selection pane="topLeft" activeCell="A1" sqref="A1"/>
      <selection pane="bottomLeft" activeCell="O4" sqref="O4:P4"/>
    </sheetView>
  </sheetViews>
  <sheetFormatPr defaultColWidth="14.421875" defaultRowHeight="15" customHeight="1"/>
  <cols>
    <col min="1" max="1" width="4.7109375" style="2" customWidth="1"/>
    <col min="2" max="2" width="9.8515625" style="2" customWidth="1"/>
    <col min="3" max="3" width="10.00390625" style="2" customWidth="1"/>
    <col min="4" max="4" width="19.140625" style="2" customWidth="1"/>
    <col min="5" max="5" width="10.00390625" style="2" customWidth="1"/>
    <col min="6" max="6" width="11.57421875" style="2" customWidth="1"/>
    <col min="7" max="7" width="10.8515625" style="2" customWidth="1"/>
    <col min="8" max="8" width="11.28125" style="2" customWidth="1"/>
    <col min="9" max="9" width="7.28125" style="2" customWidth="1"/>
    <col min="10" max="10" width="7.8515625" style="2" customWidth="1"/>
    <col min="11" max="11" width="9.140625" style="2" customWidth="1"/>
    <col min="12" max="12" width="8.421875" style="2" customWidth="1"/>
    <col min="13" max="13" width="11.140625" style="2" customWidth="1"/>
    <col min="14" max="14" width="11.00390625" style="2" customWidth="1"/>
    <col min="15" max="15" width="9.28125" style="2" customWidth="1"/>
    <col min="16" max="16" width="12.140625" style="2" customWidth="1"/>
    <col min="17" max="17" width="10.00390625" style="2" customWidth="1"/>
    <col min="18" max="18" width="8.421875" style="2" customWidth="1"/>
    <col min="19" max="19" width="82.421875" style="2" customWidth="1"/>
    <col min="20" max="29" width="9.140625" style="2" customWidth="1"/>
    <col min="30" max="16384" width="14.421875" style="2" customWidth="1"/>
  </cols>
  <sheetData>
    <row r="1" spans="1:29" ht="18">
      <c r="A1" s="262" t="s">
        <v>173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0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.75">
      <c r="A2" s="263" t="s">
        <v>174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0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.75">
      <c r="A3" s="45"/>
      <c r="B3" s="46"/>
      <c r="C3" s="47"/>
      <c r="D3" s="48"/>
      <c r="E3" s="48"/>
      <c r="F3" s="46"/>
      <c r="G3" s="46"/>
      <c r="H3" s="46"/>
      <c r="I3" s="46"/>
      <c r="J3" s="46"/>
      <c r="K3" s="46"/>
      <c r="L3" s="46"/>
      <c r="M3" s="49" t="s">
        <v>2</v>
      </c>
      <c r="N3" s="50">
        <f>'[1]1'!P5</f>
        <v>44265</v>
      </c>
      <c r="O3" s="51"/>
      <c r="P3" s="52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42.75" customHeight="1">
      <c r="A4" s="264" t="s">
        <v>175</v>
      </c>
      <c r="B4" s="264" t="s">
        <v>176</v>
      </c>
      <c r="C4" s="258" t="s">
        <v>177</v>
      </c>
      <c r="D4" s="265" t="s">
        <v>178</v>
      </c>
      <c r="E4" s="258" t="s">
        <v>179</v>
      </c>
      <c r="F4" s="261" t="s">
        <v>180</v>
      </c>
      <c r="G4" s="234"/>
      <c r="H4" s="230"/>
      <c r="I4" s="261" t="s">
        <v>181</v>
      </c>
      <c r="J4" s="230"/>
      <c r="K4" s="261" t="s">
        <v>182</v>
      </c>
      <c r="L4" s="230"/>
      <c r="M4" s="261" t="s">
        <v>183</v>
      </c>
      <c r="N4" s="230"/>
      <c r="O4" s="261" t="s">
        <v>184</v>
      </c>
      <c r="P4" s="230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57.75" customHeight="1">
      <c r="A5" s="232"/>
      <c r="B5" s="232"/>
      <c r="C5" s="232"/>
      <c r="D5" s="232"/>
      <c r="E5" s="232"/>
      <c r="F5" s="54" t="s">
        <v>185</v>
      </c>
      <c r="G5" s="54" t="s">
        <v>186</v>
      </c>
      <c r="H5" s="54" t="s">
        <v>187</v>
      </c>
      <c r="I5" s="54" t="s">
        <v>185</v>
      </c>
      <c r="J5" s="54" t="s">
        <v>188</v>
      </c>
      <c r="K5" s="54" t="s">
        <v>185</v>
      </c>
      <c r="L5" s="54" t="s">
        <v>188</v>
      </c>
      <c r="M5" s="54" t="s">
        <v>185</v>
      </c>
      <c r="N5" s="54" t="s">
        <v>188</v>
      </c>
      <c r="O5" s="54" t="s">
        <v>185</v>
      </c>
      <c r="P5" s="54" t="s">
        <v>188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15.75">
      <c r="A6" s="55">
        <v>1</v>
      </c>
      <c r="B6" s="55"/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ht="15">
      <c r="A7" s="57">
        <v>1</v>
      </c>
      <c r="B7" s="57">
        <v>1</v>
      </c>
      <c r="C7" s="259" t="s">
        <v>28</v>
      </c>
      <c r="D7" s="58" t="s">
        <v>29</v>
      </c>
      <c r="E7" s="59" t="s">
        <v>189</v>
      </c>
      <c r="F7" s="59">
        <f>'[1]1'!F7</f>
        <v>84</v>
      </c>
      <c r="G7" s="59">
        <f>'[1]1'!G7</f>
        <v>84</v>
      </c>
      <c r="H7" s="59">
        <f>'[1]1'!H7</f>
        <v>84</v>
      </c>
      <c r="I7" s="59">
        <v>1</v>
      </c>
      <c r="J7" s="59">
        <f>'[1]estab-1'!C3</f>
        <v>1</v>
      </c>
      <c r="K7" s="59">
        <v>3</v>
      </c>
      <c r="L7" s="59">
        <f>'[1]estab-1'!G3</f>
        <v>3</v>
      </c>
      <c r="M7" s="59">
        <f aca="true" t="shared" si="0" ref="M7:M17">F7</f>
        <v>84</v>
      </c>
      <c r="N7" s="59">
        <f>'[1]12'!K7</f>
        <v>84</v>
      </c>
      <c r="O7" s="59">
        <f aca="true" t="shared" si="1" ref="O7:O13">F7</f>
        <v>84</v>
      </c>
      <c r="P7" s="59">
        <f>'[1]12'!K8</f>
        <v>83</v>
      </c>
      <c r="Q7" s="44"/>
      <c r="R7" s="44" t="str">
        <f aca="true" t="shared" si="2" ref="R7:R124">IF(J7=1,"y","n")</f>
        <v>y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15">
      <c r="A8" s="57"/>
      <c r="B8" s="57">
        <v>2</v>
      </c>
      <c r="C8" s="236"/>
      <c r="D8" s="58" t="s">
        <v>30</v>
      </c>
      <c r="E8" s="59" t="s">
        <v>189</v>
      </c>
      <c r="F8" s="59">
        <f>'[1]1'!F8</f>
        <v>121</v>
      </c>
      <c r="G8" s="59">
        <f>'[1]1'!G8</f>
        <v>121</v>
      </c>
      <c r="H8" s="59">
        <f>'[1]1'!H8</f>
        <v>121</v>
      </c>
      <c r="I8" s="59">
        <v>1</v>
      </c>
      <c r="J8" s="59">
        <f>'[1]estab-1'!C4</f>
        <v>0</v>
      </c>
      <c r="K8" s="59">
        <v>4</v>
      </c>
      <c r="L8" s="59">
        <f>'[1]estab-1'!G4</f>
        <v>3</v>
      </c>
      <c r="M8" s="59">
        <f t="shared" si="0"/>
        <v>121</v>
      </c>
      <c r="N8" s="59">
        <f>+'[1]12'!K9</f>
        <v>117</v>
      </c>
      <c r="O8" s="59">
        <f t="shared" si="1"/>
        <v>121</v>
      </c>
      <c r="P8" s="59">
        <f>'[1]12'!K10</f>
        <v>115</v>
      </c>
      <c r="Q8" s="44"/>
      <c r="R8" s="44" t="str">
        <f t="shared" si="2"/>
        <v>n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15">
      <c r="A9" s="57"/>
      <c r="B9" s="57">
        <v>3</v>
      </c>
      <c r="C9" s="236"/>
      <c r="D9" s="58" t="s">
        <v>31</v>
      </c>
      <c r="E9" s="59" t="s">
        <v>189</v>
      </c>
      <c r="F9" s="59">
        <f>'[1]1'!F9</f>
        <v>170</v>
      </c>
      <c r="G9" s="59">
        <f>'[1]1'!G9</f>
        <v>170</v>
      </c>
      <c r="H9" s="59">
        <f>'[1]1'!H9</f>
        <v>170</v>
      </c>
      <c r="I9" s="59">
        <v>1</v>
      </c>
      <c r="J9" s="59">
        <f>'[1]estab-1'!C5</f>
        <v>1</v>
      </c>
      <c r="K9" s="59">
        <v>7</v>
      </c>
      <c r="L9" s="59">
        <f>'[1]estab-1'!G5</f>
        <v>5</v>
      </c>
      <c r="M9" s="59">
        <f t="shared" si="0"/>
        <v>170</v>
      </c>
      <c r="N9" s="59">
        <f>'[1]12'!K11</f>
        <v>169</v>
      </c>
      <c r="O9" s="59">
        <f t="shared" si="1"/>
        <v>170</v>
      </c>
      <c r="P9" s="59">
        <f>'[1]12'!K12</f>
        <v>167</v>
      </c>
      <c r="Q9" s="60" t="s">
        <v>190</v>
      </c>
      <c r="R9" s="44" t="str">
        <f t="shared" si="2"/>
        <v>y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15">
      <c r="A10" s="57"/>
      <c r="B10" s="57">
        <v>4</v>
      </c>
      <c r="C10" s="236"/>
      <c r="D10" s="58" t="s">
        <v>32</v>
      </c>
      <c r="E10" s="59" t="s">
        <v>189</v>
      </c>
      <c r="F10" s="59">
        <f>'[1]1'!F10</f>
        <v>137</v>
      </c>
      <c r="G10" s="59">
        <f>'[1]1'!G10</f>
        <v>137</v>
      </c>
      <c r="H10" s="59">
        <f>'[1]1'!H10</f>
        <v>137</v>
      </c>
      <c r="I10" s="59">
        <v>1</v>
      </c>
      <c r="J10" s="59">
        <f>'[1]estab-1'!C6</f>
        <v>0</v>
      </c>
      <c r="K10" s="59">
        <v>6</v>
      </c>
      <c r="L10" s="59">
        <f>'[1]estab-1'!G6</f>
        <v>6</v>
      </c>
      <c r="M10" s="59">
        <f t="shared" si="0"/>
        <v>137</v>
      </c>
      <c r="N10" s="59">
        <f>'[1]12'!K13</f>
        <v>133</v>
      </c>
      <c r="O10" s="59">
        <f t="shared" si="1"/>
        <v>137</v>
      </c>
      <c r="P10" s="59">
        <f>'[1]12'!K14</f>
        <v>130</v>
      </c>
      <c r="Q10" s="44"/>
      <c r="R10" s="44" t="str">
        <f t="shared" si="2"/>
        <v>n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5">
      <c r="A11" s="57"/>
      <c r="B11" s="57">
        <v>5</v>
      </c>
      <c r="C11" s="236"/>
      <c r="D11" s="58" t="s">
        <v>33</v>
      </c>
      <c r="E11" s="59" t="s">
        <v>189</v>
      </c>
      <c r="F11" s="59">
        <f>'[1]1'!F11</f>
        <v>67</v>
      </c>
      <c r="G11" s="59">
        <f>'[1]1'!G11</f>
        <v>67</v>
      </c>
      <c r="H11" s="59">
        <f>'[1]1'!H11</f>
        <v>67</v>
      </c>
      <c r="I11" s="59">
        <v>1</v>
      </c>
      <c r="J11" s="59">
        <f>'[1]estab-1'!C7</f>
        <v>0</v>
      </c>
      <c r="K11" s="59">
        <v>2</v>
      </c>
      <c r="L11" s="59">
        <f>'[1]estab-1'!G7</f>
        <v>2</v>
      </c>
      <c r="M11" s="59">
        <f t="shared" si="0"/>
        <v>67</v>
      </c>
      <c r="N11" s="59">
        <f>'[1]12'!K15</f>
        <v>66</v>
      </c>
      <c r="O11" s="59">
        <f t="shared" si="1"/>
        <v>67</v>
      </c>
      <c r="P11" s="59">
        <f>'[1]12'!K16</f>
        <v>64</v>
      </c>
      <c r="Q11" s="60" t="s">
        <v>191</v>
      </c>
      <c r="R11" s="44" t="str">
        <f t="shared" si="2"/>
        <v>n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15">
      <c r="A12" s="57"/>
      <c r="B12" s="57">
        <v>6</v>
      </c>
      <c r="C12" s="236"/>
      <c r="D12" s="58" t="s">
        <v>34</v>
      </c>
      <c r="E12" s="59" t="s">
        <v>189</v>
      </c>
      <c r="F12" s="59">
        <f>'[1]1'!F12</f>
        <v>144</v>
      </c>
      <c r="G12" s="59">
        <f>'[1]1'!G12</f>
        <v>144</v>
      </c>
      <c r="H12" s="59">
        <f>'[1]1'!H12</f>
        <v>144</v>
      </c>
      <c r="I12" s="59">
        <v>1</v>
      </c>
      <c r="J12" s="59">
        <f>'[1]estab-1'!C8</f>
        <v>0</v>
      </c>
      <c r="K12" s="59">
        <v>7</v>
      </c>
      <c r="L12" s="59">
        <f>'[1]estab-1'!G8</f>
        <v>6</v>
      </c>
      <c r="M12" s="59">
        <f t="shared" si="0"/>
        <v>144</v>
      </c>
      <c r="N12" s="59">
        <f>'[1]12'!K17</f>
        <v>143</v>
      </c>
      <c r="O12" s="59">
        <f t="shared" si="1"/>
        <v>144</v>
      </c>
      <c r="P12" s="59">
        <f>'[1]12'!K18</f>
        <v>142</v>
      </c>
      <c r="Q12" s="44"/>
      <c r="R12" s="44" t="str">
        <f t="shared" si="2"/>
        <v>n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5">
      <c r="A13" s="57"/>
      <c r="B13" s="57">
        <v>7</v>
      </c>
      <c r="C13" s="236"/>
      <c r="D13" s="58" t="s">
        <v>35</v>
      </c>
      <c r="E13" s="59" t="s">
        <v>189</v>
      </c>
      <c r="F13" s="59">
        <f>'[1]1'!F13</f>
        <v>124</v>
      </c>
      <c r="G13" s="59">
        <f>'[1]1'!G13</f>
        <v>124</v>
      </c>
      <c r="H13" s="59">
        <f>'[1]1'!H13</f>
        <v>124</v>
      </c>
      <c r="I13" s="59">
        <v>1</v>
      </c>
      <c r="J13" s="59">
        <f>'[1]estab-1'!C9</f>
        <v>0</v>
      </c>
      <c r="K13" s="59">
        <v>5</v>
      </c>
      <c r="L13" s="59">
        <f>'[1]estab-1'!G9</f>
        <v>5</v>
      </c>
      <c r="M13" s="59">
        <f t="shared" si="0"/>
        <v>124</v>
      </c>
      <c r="N13" s="59">
        <f>'[1]12'!K19</f>
        <v>124</v>
      </c>
      <c r="O13" s="59">
        <f t="shared" si="1"/>
        <v>124</v>
      </c>
      <c r="P13" s="59">
        <f>'[1]12'!K20</f>
        <v>123</v>
      </c>
      <c r="Q13" s="44"/>
      <c r="R13" s="44" t="str">
        <f t="shared" si="2"/>
        <v>n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5">
      <c r="A14" s="57"/>
      <c r="B14" s="57">
        <v>8</v>
      </c>
      <c r="C14" s="236"/>
      <c r="D14" s="58" t="s">
        <v>36</v>
      </c>
      <c r="E14" s="59" t="s">
        <v>189</v>
      </c>
      <c r="F14" s="59">
        <f>'[1]1'!F14</f>
        <v>100</v>
      </c>
      <c r="G14" s="59">
        <f>'[1]1'!G14</f>
        <v>100</v>
      </c>
      <c r="H14" s="59">
        <f>'[1]1'!H14</f>
        <v>100</v>
      </c>
      <c r="I14" s="59">
        <v>1</v>
      </c>
      <c r="J14" s="59">
        <f>'[1]estab-1'!C10</f>
        <v>1</v>
      </c>
      <c r="K14" s="59">
        <v>4</v>
      </c>
      <c r="L14" s="59">
        <f>'[1]estab-1'!G10</f>
        <v>4</v>
      </c>
      <c r="M14" s="59">
        <f t="shared" si="0"/>
        <v>100</v>
      </c>
      <c r="N14" s="59">
        <f>'[1]12'!K21</f>
        <v>99</v>
      </c>
      <c r="O14" s="61">
        <v>100</v>
      </c>
      <c r="P14" s="59">
        <f>+'[1]12'!K22</f>
        <v>97</v>
      </c>
      <c r="Q14" s="44"/>
      <c r="R14" s="44" t="str">
        <f t="shared" si="2"/>
        <v>y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5">
      <c r="A15" s="57"/>
      <c r="B15" s="57">
        <v>9</v>
      </c>
      <c r="C15" s="236"/>
      <c r="D15" s="58" t="s">
        <v>37</v>
      </c>
      <c r="E15" s="59" t="s">
        <v>189</v>
      </c>
      <c r="F15" s="59">
        <f>'[1]1'!F15</f>
        <v>86</v>
      </c>
      <c r="G15" s="59">
        <f>'[1]1'!G15</f>
        <v>86</v>
      </c>
      <c r="H15" s="59">
        <f>'[1]1'!H15</f>
        <v>86</v>
      </c>
      <c r="I15" s="59">
        <v>1</v>
      </c>
      <c r="J15" s="59">
        <f>'[1]estab-1'!C11</f>
        <v>0</v>
      </c>
      <c r="K15" s="59">
        <v>4</v>
      </c>
      <c r="L15" s="59">
        <f>'[1]estab-1'!G11</f>
        <v>3</v>
      </c>
      <c r="M15" s="59">
        <f t="shared" si="0"/>
        <v>86</v>
      </c>
      <c r="N15" s="59">
        <f>'[1]12'!K23</f>
        <v>86</v>
      </c>
      <c r="O15" s="59">
        <f>F15</f>
        <v>86</v>
      </c>
      <c r="P15" s="59">
        <f>'[1]12'!K24</f>
        <v>84</v>
      </c>
      <c r="Q15" s="44"/>
      <c r="R15" s="44" t="str">
        <f t="shared" si="2"/>
        <v>n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5">
      <c r="A16" s="57"/>
      <c r="B16" s="57">
        <v>10</v>
      </c>
      <c r="C16" s="236"/>
      <c r="D16" s="58" t="s">
        <v>38</v>
      </c>
      <c r="E16" s="59" t="s">
        <v>189</v>
      </c>
      <c r="F16" s="59">
        <f>'[1]1'!F16</f>
        <v>73</v>
      </c>
      <c r="G16" s="59">
        <f>'[1]1'!G16</f>
        <v>73</v>
      </c>
      <c r="H16" s="59">
        <f>'[1]1'!H16</f>
        <v>73</v>
      </c>
      <c r="I16" s="59">
        <v>1</v>
      </c>
      <c r="J16" s="59">
        <f>'[1]estab-1'!C12</f>
        <v>1</v>
      </c>
      <c r="K16" s="59">
        <v>3</v>
      </c>
      <c r="L16" s="59">
        <f>'[1]estab-1'!G12</f>
        <v>3</v>
      </c>
      <c r="M16" s="59">
        <f t="shared" si="0"/>
        <v>73</v>
      </c>
      <c r="N16" s="59">
        <f>'[1]12'!K25</f>
        <v>71</v>
      </c>
      <c r="O16" s="59">
        <f>F16</f>
        <v>73</v>
      </c>
      <c r="P16" s="59">
        <f>'[1]12'!K26</f>
        <v>73</v>
      </c>
      <c r="Q16" s="44"/>
      <c r="R16" s="44" t="str">
        <f t="shared" si="2"/>
        <v>y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ht="15">
      <c r="A17" s="57"/>
      <c r="B17" s="57">
        <v>11</v>
      </c>
      <c r="C17" s="236"/>
      <c r="D17" s="58" t="s">
        <v>39</v>
      </c>
      <c r="E17" s="59" t="s">
        <v>189</v>
      </c>
      <c r="F17" s="59">
        <f>'[1]1'!F17</f>
        <v>84</v>
      </c>
      <c r="G17" s="59">
        <f>'[1]1'!G17</f>
        <v>84</v>
      </c>
      <c r="H17" s="59">
        <f>'[1]1'!H17</f>
        <v>84</v>
      </c>
      <c r="I17" s="59">
        <v>1</v>
      </c>
      <c r="J17" s="59">
        <f>'[1]estab-1'!C13</f>
        <v>1</v>
      </c>
      <c r="K17" s="59">
        <v>4</v>
      </c>
      <c r="L17" s="59">
        <f>'[1]estab-1'!G13</f>
        <v>4</v>
      </c>
      <c r="M17" s="59">
        <f t="shared" si="0"/>
        <v>84</v>
      </c>
      <c r="N17" s="59">
        <f>'[1]12'!K27</f>
        <v>83</v>
      </c>
      <c r="O17" s="59">
        <f>F17</f>
        <v>84</v>
      </c>
      <c r="P17" s="59">
        <f>'[1]12'!K28</f>
        <v>84</v>
      </c>
      <c r="Q17" s="60" t="s">
        <v>192</v>
      </c>
      <c r="R17" s="44" t="str">
        <f t="shared" si="2"/>
        <v>y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15.75">
      <c r="A18" s="57"/>
      <c r="B18" s="57"/>
      <c r="C18" s="232"/>
      <c r="D18" s="62" t="s">
        <v>40</v>
      </c>
      <c r="E18" s="63"/>
      <c r="F18" s="63">
        <f aca="true" t="shared" si="3" ref="F18:P18">SUM(F7:F17)</f>
        <v>1190</v>
      </c>
      <c r="G18" s="63">
        <f t="shared" si="3"/>
        <v>1190</v>
      </c>
      <c r="H18" s="63">
        <f t="shared" si="3"/>
        <v>1190</v>
      </c>
      <c r="I18" s="63">
        <f t="shared" si="3"/>
        <v>11</v>
      </c>
      <c r="J18" s="63">
        <f t="shared" si="3"/>
        <v>5</v>
      </c>
      <c r="K18" s="63">
        <f t="shared" si="3"/>
        <v>49</v>
      </c>
      <c r="L18" s="63">
        <f t="shared" si="3"/>
        <v>44</v>
      </c>
      <c r="M18" s="63">
        <f t="shared" si="3"/>
        <v>1190</v>
      </c>
      <c r="N18" s="63">
        <f t="shared" si="3"/>
        <v>1175</v>
      </c>
      <c r="O18" s="63">
        <f t="shared" si="3"/>
        <v>1190</v>
      </c>
      <c r="P18" s="63">
        <f t="shared" si="3"/>
        <v>1162</v>
      </c>
      <c r="Q18" s="44"/>
      <c r="R18" s="44" t="str">
        <f t="shared" si="2"/>
        <v>n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15">
      <c r="A19" s="57">
        <v>2</v>
      </c>
      <c r="B19" s="57">
        <v>12</v>
      </c>
      <c r="C19" s="259" t="s">
        <v>193</v>
      </c>
      <c r="D19" s="58" t="s">
        <v>42</v>
      </c>
      <c r="E19" s="59" t="s">
        <v>189</v>
      </c>
      <c r="F19" s="59">
        <f>'[1]1'!F19</f>
        <v>226</v>
      </c>
      <c r="G19" s="59">
        <f>'[1]1'!G19</f>
        <v>226</v>
      </c>
      <c r="H19" s="59">
        <f>'[1]1'!H19</f>
        <v>226</v>
      </c>
      <c r="I19" s="59">
        <v>1</v>
      </c>
      <c r="J19" s="59">
        <f>'[1]estab-1'!C15</f>
        <v>1</v>
      </c>
      <c r="K19" s="59">
        <v>9</v>
      </c>
      <c r="L19" s="59">
        <f>'[1]estab-1'!G15</f>
        <v>7</v>
      </c>
      <c r="M19" s="59">
        <f>F19</f>
        <v>226</v>
      </c>
      <c r="N19" s="59">
        <f>'[1]12'!K31</f>
        <v>225</v>
      </c>
      <c r="O19" s="59">
        <f>F19</f>
        <v>226</v>
      </c>
      <c r="P19" s="59">
        <f>'[1]12'!K32</f>
        <v>221</v>
      </c>
      <c r="Q19" s="60" t="s">
        <v>194</v>
      </c>
      <c r="R19" s="44" t="str">
        <f t="shared" si="2"/>
        <v>y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5">
      <c r="A20" s="57"/>
      <c r="B20" s="57">
        <v>13</v>
      </c>
      <c r="C20" s="236"/>
      <c r="D20" s="58" t="s">
        <v>195</v>
      </c>
      <c r="E20" s="59" t="s">
        <v>189</v>
      </c>
      <c r="F20" s="59">
        <f>'[1]1'!F20</f>
        <v>178</v>
      </c>
      <c r="G20" s="59">
        <f>'[1]1'!G20</f>
        <v>178</v>
      </c>
      <c r="H20" s="59">
        <f>'[1]1'!H20</f>
        <v>178</v>
      </c>
      <c r="I20" s="59">
        <v>1</v>
      </c>
      <c r="J20" s="59">
        <f>'[1]estab-1'!C16</f>
        <v>0</v>
      </c>
      <c r="K20" s="59">
        <v>7</v>
      </c>
      <c r="L20" s="59">
        <f>'[1]estab-1'!G16</f>
        <v>4</v>
      </c>
      <c r="M20" s="59">
        <f>F20</f>
        <v>178</v>
      </c>
      <c r="N20" s="59">
        <f>'[1]12'!K33</f>
        <v>177</v>
      </c>
      <c r="O20" s="59">
        <f>F20</f>
        <v>178</v>
      </c>
      <c r="P20" s="59">
        <f>'[1]12'!K34</f>
        <v>176</v>
      </c>
      <c r="Q20" s="60" t="s">
        <v>196</v>
      </c>
      <c r="R20" s="44" t="str">
        <f t="shared" si="2"/>
        <v>n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15.75">
      <c r="A21" s="57"/>
      <c r="B21" s="57">
        <v>14</v>
      </c>
      <c r="C21" s="236"/>
      <c r="D21" s="58" t="s">
        <v>44</v>
      </c>
      <c r="E21" s="59" t="s">
        <v>189</v>
      </c>
      <c r="F21" s="59">
        <f>'[1]1'!F21</f>
        <v>154</v>
      </c>
      <c r="G21" s="59">
        <f>'[1]1'!G21</f>
        <v>154</v>
      </c>
      <c r="H21" s="59">
        <f>'[1]1'!H21</f>
        <v>154</v>
      </c>
      <c r="I21" s="59">
        <v>1</v>
      </c>
      <c r="J21" s="59">
        <f>'[1]estab-1'!C17</f>
        <v>1</v>
      </c>
      <c r="K21" s="59">
        <v>6</v>
      </c>
      <c r="L21" s="59">
        <f>'[1]estab-1'!G17</f>
        <v>3</v>
      </c>
      <c r="M21" s="59">
        <f>F21</f>
        <v>154</v>
      </c>
      <c r="N21" s="59">
        <f>'[1]12'!K35</f>
        <v>153</v>
      </c>
      <c r="O21" s="59">
        <f>F21</f>
        <v>154</v>
      </c>
      <c r="P21" s="59">
        <f>'[1]12'!K36</f>
        <v>150</v>
      </c>
      <c r="Q21" s="64"/>
      <c r="R21" s="44" t="str">
        <f t="shared" si="2"/>
        <v>y</v>
      </c>
      <c r="S21" s="65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5.75">
      <c r="A22" s="57"/>
      <c r="B22" s="57"/>
      <c r="C22" s="232"/>
      <c r="D22" s="62" t="s">
        <v>40</v>
      </c>
      <c r="E22" s="63"/>
      <c r="F22" s="63">
        <f aca="true" t="shared" si="4" ref="F22:P22">SUM(F19:F21)</f>
        <v>558</v>
      </c>
      <c r="G22" s="63">
        <f t="shared" si="4"/>
        <v>558</v>
      </c>
      <c r="H22" s="63">
        <f t="shared" si="4"/>
        <v>558</v>
      </c>
      <c r="I22" s="63">
        <f t="shared" si="4"/>
        <v>3</v>
      </c>
      <c r="J22" s="63">
        <f t="shared" si="4"/>
        <v>2</v>
      </c>
      <c r="K22" s="63">
        <f t="shared" si="4"/>
        <v>22</v>
      </c>
      <c r="L22" s="63">
        <f t="shared" si="4"/>
        <v>14</v>
      </c>
      <c r="M22" s="63">
        <f t="shared" si="4"/>
        <v>558</v>
      </c>
      <c r="N22" s="63">
        <f t="shared" si="4"/>
        <v>555</v>
      </c>
      <c r="O22" s="63">
        <f t="shared" si="4"/>
        <v>558</v>
      </c>
      <c r="P22" s="63">
        <f t="shared" si="4"/>
        <v>547</v>
      </c>
      <c r="Q22" s="66"/>
      <c r="R22" s="44" t="str">
        <f t="shared" si="2"/>
        <v>n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9.5" customHeight="1">
      <c r="A23" s="67">
        <v>3</v>
      </c>
      <c r="B23" s="57">
        <v>15</v>
      </c>
      <c r="C23" s="258" t="s">
        <v>45</v>
      </c>
      <c r="D23" s="58" t="s">
        <v>46</v>
      </c>
      <c r="E23" s="59" t="s">
        <v>189</v>
      </c>
      <c r="F23" s="59">
        <f>'[1]1'!F23</f>
        <v>105</v>
      </c>
      <c r="G23" s="59">
        <f>'[1]1'!G23</f>
        <v>105</v>
      </c>
      <c r="H23" s="59">
        <f>'[1]1'!H23</f>
        <v>105</v>
      </c>
      <c r="I23" s="59">
        <v>1</v>
      </c>
      <c r="J23" s="59">
        <f>'[1]estab-1'!C19</f>
        <v>0</v>
      </c>
      <c r="K23" s="59">
        <v>4</v>
      </c>
      <c r="L23" s="59">
        <f>'[1]estab-1'!G19</f>
        <v>2</v>
      </c>
      <c r="M23" s="59">
        <f aca="true" t="shared" si="5" ref="M23:M31">F23</f>
        <v>105</v>
      </c>
      <c r="N23" s="59">
        <f>'[1]12'!K39</f>
        <v>104</v>
      </c>
      <c r="O23" s="59">
        <f aca="true" t="shared" si="6" ref="O23:O31">F23</f>
        <v>105</v>
      </c>
      <c r="P23" s="59">
        <f>'[1]12'!K40</f>
        <v>104</v>
      </c>
      <c r="Q23" s="44"/>
      <c r="R23" s="44" t="str">
        <f t="shared" si="2"/>
        <v>n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15">
      <c r="A24" s="68"/>
      <c r="B24" s="57">
        <v>16</v>
      </c>
      <c r="C24" s="236"/>
      <c r="D24" s="58" t="s">
        <v>197</v>
      </c>
      <c r="E24" s="59" t="s">
        <v>189</v>
      </c>
      <c r="F24" s="59">
        <f>'[1]1'!F24</f>
        <v>65</v>
      </c>
      <c r="G24" s="59">
        <f>'[1]1'!G24</f>
        <v>65</v>
      </c>
      <c r="H24" s="59">
        <f>'[1]1'!H24</f>
        <v>65</v>
      </c>
      <c r="I24" s="59">
        <v>1</v>
      </c>
      <c r="J24" s="59">
        <f>'[1]estab-1'!C20</f>
        <v>0</v>
      </c>
      <c r="K24" s="59">
        <v>3</v>
      </c>
      <c r="L24" s="59">
        <f>'[1]estab-1'!G20</f>
        <v>2</v>
      </c>
      <c r="M24" s="59">
        <f t="shared" si="5"/>
        <v>65</v>
      </c>
      <c r="N24" s="59">
        <f>'[1]12'!K41</f>
        <v>63</v>
      </c>
      <c r="O24" s="59">
        <f t="shared" si="6"/>
        <v>65</v>
      </c>
      <c r="P24" s="59">
        <f>'[1]12'!K42</f>
        <v>63</v>
      </c>
      <c r="Q24" s="44"/>
      <c r="R24" s="44" t="str">
        <f t="shared" si="2"/>
        <v>n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15">
      <c r="A25" s="68"/>
      <c r="B25" s="57">
        <v>17</v>
      </c>
      <c r="C25" s="236"/>
      <c r="D25" s="58" t="s">
        <v>198</v>
      </c>
      <c r="E25" s="59" t="s">
        <v>189</v>
      </c>
      <c r="F25" s="59">
        <f>'[1]1'!F25</f>
        <v>78</v>
      </c>
      <c r="G25" s="59">
        <f>'[1]1'!G25</f>
        <v>78</v>
      </c>
      <c r="H25" s="59">
        <f>'[1]1'!H25</f>
        <v>78</v>
      </c>
      <c r="I25" s="59">
        <v>1</v>
      </c>
      <c r="J25" s="59">
        <f>'[1]estab-1'!C21</f>
        <v>0</v>
      </c>
      <c r="K25" s="59">
        <v>3</v>
      </c>
      <c r="L25" s="59">
        <f>'[1]estab-1'!G21</f>
        <v>1</v>
      </c>
      <c r="M25" s="59">
        <f t="shared" si="5"/>
        <v>78</v>
      </c>
      <c r="N25" s="59">
        <f>'[1]12'!K43</f>
        <v>78</v>
      </c>
      <c r="O25" s="59">
        <f t="shared" si="6"/>
        <v>78</v>
      </c>
      <c r="P25" s="59">
        <f>'[1]12'!K44</f>
        <v>75</v>
      </c>
      <c r="Q25" s="44"/>
      <c r="R25" s="44" t="str">
        <f t="shared" si="2"/>
        <v>n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5">
      <c r="A26" s="68"/>
      <c r="B26" s="57">
        <v>18</v>
      </c>
      <c r="C26" s="236"/>
      <c r="D26" s="58" t="s">
        <v>199</v>
      </c>
      <c r="E26" s="59" t="s">
        <v>189</v>
      </c>
      <c r="F26" s="59">
        <f>'[1]1'!F26</f>
        <v>105</v>
      </c>
      <c r="G26" s="59">
        <f>'[1]1'!G26</f>
        <v>105</v>
      </c>
      <c r="H26" s="59">
        <f>'[1]1'!H26</f>
        <v>105</v>
      </c>
      <c r="I26" s="59">
        <v>1</v>
      </c>
      <c r="J26" s="59">
        <f>'[1]estab-1'!C22</f>
        <v>0</v>
      </c>
      <c r="K26" s="59">
        <v>4</v>
      </c>
      <c r="L26" s="59">
        <f>'[1]estab-1'!G22</f>
        <v>3</v>
      </c>
      <c r="M26" s="59">
        <f t="shared" si="5"/>
        <v>105</v>
      </c>
      <c r="N26" s="59">
        <f>'[1]12'!K45</f>
        <v>104</v>
      </c>
      <c r="O26" s="59">
        <f t="shared" si="6"/>
        <v>105</v>
      </c>
      <c r="P26" s="59">
        <f>'[1]12'!K46</f>
        <v>105</v>
      </c>
      <c r="Q26" s="60" t="s">
        <v>200</v>
      </c>
      <c r="R26" s="44" t="str">
        <f t="shared" si="2"/>
        <v>n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15">
      <c r="A27" s="68"/>
      <c r="B27" s="57">
        <v>19</v>
      </c>
      <c r="C27" s="236"/>
      <c r="D27" s="58" t="s">
        <v>201</v>
      </c>
      <c r="E27" s="59" t="s">
        <v>189</v>
      </c>
      <c r="F27" s="59">
        <f>'[1]1'!F27</f>
        <v>66</v>
      </c>
      <c r="G27" s="59">
        <f>'[1]1'!G27</f>
        <v>66</v>
      </c>
      <c r="H27" s="59">
        <f>'[1]1'!H27</f>
        <v>66</v>
      </c>
      <c r="I27" s="59">
        <v>1</v>
      </c>
      <c r="J27" s="59">
        <f>'[1]estab-1'!C23</f>
        <v>1</v>
      </c>
      <c r="K27" s="59">
        <v>3</v>
      </c>
      <c r="L27" s="59">
        <f>'[1]estab-1'!G23</f>
        <v>1</v>
      </c>
      <c r="M27" s="59">
        <f t="shared" si="5"/>
        <v>66</v>
      </c>
      <c r="N27" s="59">
        <f>'[1]12'!K47</f>
        <v>66</v>
      </c>
      <c r="O27" s="59">
        <f t="shared" si="6"/>
        <v>66</v>
      </c>
      <c r="P27" s="59">
        <f>'[1]12'!K48</f>
        <v>66</v>
      </c>
      <c r="Q27" s="44"/>
      <c r="R27" s="44" t="str">
        <f t="shared" si="2"/>
        <v>y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15">
      <c r="A28" s="67">
        <v>3</v>
      </c>
      <c r="B28" s="57">
        <v>20</v>
      </c>
      <c r="C28" s="258" t="s">
        <v>45</v>
      </c>
      <c r="D28" s="58" t="s">
        <v>202</v>
      </c>
      <c r="E28" s="59" t="s">
        <v>189</v>
      </c>
      <c r="F28" s="59">
        <f>'[1]1'!F28</f>
        <v>86</v>
      </c>
      <c r="G28" s="59">
        <f>'[1]1'!G28</f>
        <v>86</v>
      </c>
      <c r="H28" s="59">
        <f>'[1]1'!H28</f>
        <v>86</v>
      </c>
      <c r="I28" s="59">
        <v>1</v>
      </c>
      <c r="J28" s="59">
        <f>'[1]estab-1'!C24</f>
        <v>1</v>
      </c>
      <c r="K28" s="59">
        <v>3</v>
      </c>
      <c r="L28" s="59">
        <f>'[1]estab-1'!G24</f>
        <v>2</v>
      </c>
      <c r="M28" s="59">
        <f t="shared" si="5"/>
        <v>86</v>
      </c>
      <c r="N28" s="59">
        <f>'[1]12'!K49</f>
        <v>86</v>
      </c>
      <c r="O28" s="59">
        <f t="shared" si="6"/>
        <v>86</v>
      </c>
      <c r="P28" s="59">
        <f>'[1]12'!K50</f>
        <v>86</v>
      </c>
      <c r="Q28" s="44"/>
      <c r="R28" s="44" t="str">
        <f t="shared" si="2"/>
        <v>y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16.5" customHeight="1">
      <c r="A29" s="68"/>
      <c r="B29" s="57">
        <v>21</v>
      </c>
      <c r="C29" s="236"/>
      <c r="D29" s="58" t="s">
        <v>203</v>
      </c>
      <c r="E29" s="59" t="s">
        <v>189</v>
      </c>
      <c r="F29" s="59">
        <f>'[1]1'!F29</f>
        <v>57</v>
      </c>
      <c r="G29" s="59">
        <f>'[1]1'!G29</f>
        <v>57</v>
      </c>
      <c r="H29" s="59">
        <f>'[1]1'!H29</f>
        <v>57</v>
      </c>
      <c r="I29" s="59">
        <v>1</v>
      </c>
      <c r="J29" s="59">
        <f>'[1]estab-1'!C25</f>
        <v>0</v>
      </c>
      <c r="K29" s="59">
        <v>2</v>
      </c>
      <c r="L29" s="59">
        <f>'[1]estab-1'!G25</f>
        <v>1</v>
      </c>
      <c r="M29" s="59">
        <f t="shared" si="5"/>
        <v>57</v>
      </c>
      <c r="N29" s="59">
        <f>'[1]12'!K51</f>
        <v>57</v>
      </c>
      <c r="O29" s="59">
        <f t="shared" si="6"/>
        <v>57</v>
      </c>
      <c r="P29" s="59">
        <f>'[1]12'!K52</f>
        <v>56</v>
      </c>
      <c r="Q29" s="44"/>
      <c r="R29" s="44" t="str">
        <f t="shared" si="2"/>
        <v>n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5">
      <c r="A30" s="68"/>
      <c r="B30" s="57">
        <v>22</v>
      </c>
      <c r="C30" s="236"/>
      <c r="D30" s="58" t="s">
        <v>204</v>
      </c>
      <c r="E30" s="59" t="s">
        <v>189</v>
      </c>
      <c r="F30" s="59">
        <f>'[1]1'!F30</f>
        <v>113</v>
      </c>
      <c r="G30" s="59">
        <f>'[1]1'!G30</f>
        <v>113</v>
      </c>
      <c r="H30" s="59">
        <f>'[1]1'!H30</f>
        <v>113</v>
      </c>
      <c r="I30" s="59">
        <v>1</v>
      </c>
      <c r="J30" s="59">
        <f>'[1]estab-1'!C26</f>
        <v>0</v>
      </c>
      <c r="K30" s="59">
        <v>5</v>
      </c>
      <c r="L30" s="59">
        <f>'[1]estab-1'!G26</f>
        <v>3</v>
      </c>
      <c r="M30" s="59">
        <f t="shared" si="5"/>
        <v>113</v>
      </c>
      <c r="N30" s="59">
        <f>'[1]12'!K53</f>
        <v>113</v>
      </c>
      <c r="O30" s="59">
        <f t="shared" si="6"/>
        <v>113</v>
      </c>
      <c r="P30" s="59">
        <f>'[1]12'!K54</f>
        <v>112</v>
      </c>
      <c r="Q30" s="44"/>
      <c r="R30" s="44" t="str">
        <f t="shared" si="2"/>
        <v>n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7.25" customHeight="1">
      <c r="A31" s="68"/>
      <c r="B31" s="57">
        <v>23</v>
      </c>
      <c r="C31" s="236"/>
      <c r="D31" s="58" t="s">
        <v>205</v>
      </c>
      <c r="E31" s="59" t="s">
        <v>189</v>
      </c>
      <c r="F31" s="59">
        <f>'[1]1'!F31</f>
        <v>49</v>
      </c>
      <c r="G31" s="59">
        <f>'[1]1'!G31</f>
        <v>49</v>
      </c>
      <c r="H31" s="59">
        <f>'[1]1'!H31</f>
        <v>49</v>
      </c>
      <c r="I31" s="59">
        <v>1</v>
      </c>
      <c r="J31" s="59">
        <f>'[1]estab-1'!C27</f>
        <v>0</v>
      </c>
      <c r="K31" s="59">
        <v>2</v>
      </c>
      <c r="L31" s="59">
        <f>'[1]estab-1'!G27</f>
        <v>1</v>
      </c>
      <c r="M31" s="59">
        <f t="shared" si="5"/>
        <v>49</v>
      </c>
      <c r="N31" s="59">
        <f>'[1]12'!K55</f>
        <v>49</v>
      </c>
      <c r="O31" s="59">
        <f t="shared" si="6"/>
        <v>49</v>
      </c>
      <c r="P31" s="59">
        <f>'[1]12'!K56</f>
        <v>49</v>
      </c>
      <c r="Q31" s="44"/>
      <c r="R31" s="44" t="str">
        <f t="shared" si="2"/>
        <v>n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6.5" customHeight="1">
      <c r="A32" s="68"/>
      <c r="B32" s="57"/>
      <c r="C32" s="236"/>
      <c r="D32" s="62" t="s">
        <v>40</v>
      </c>
      <c r="E32" s="63"/>
      <c r="F32" s="63">
        <f aca="true" t="shared" si="7" ref="F32:P32">SUM(F23:F31)</f>
        <v>724</v>
      </c>
      <c r="G32" s="63">
        <f t="shared" si="7"/>
        <v>724</v>
      </c>
      <c r="H32" s="63">
        <f t="shared" si="7"/>
        <v>724</v>
      </c>
      <c r="I32" s="63">
        <f t="shared" si="7"/>
        <v>9</v>
      </c>
      <c r="J32" s="63">
        <f t="shared" si="7"/>
        <v>2</v>
      </c>
      <c r="K32" s="63">
        <f t="shared" si="7"/>
        <v>29</v>
      </c>
      <c r="L32" s="63">
        <f t="shared" si="7"/>
        <v>16</v>
      </c>
      <c r="M32" s="63">
        <f t="shared" si="7"/>
        <v>724</v>
      </c>
      <c r="N32" s="63">
        <f t="shared" si="7"/>
        <v>720</v>
      </c>
      <c r="O32" s="63">
        <f t="shared" si="7"/>
        <v>724</v>
      </c>
      <c r="P32" s="63">
        <f t="shared" si="7"/>
        <v>716</v>
      </c>
      <c r="Q32" s="66"/>
      <c r="R32" s="44" t="str">
        <f t="shared" si="2"/>
        <v>n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ht="15.75">
      <c r="A33" s="57">
        <v>4</v>
      </c>
      <c r="B33" s="57">
        <v>24</v>
      </c>
      <c r="C33" s="259" t="s">
        <v>55</v>
      </c>
      <c r="D33" s="58" t="s">
        <v>55</v>
      </c>
      <c r="E33" s="59" t="s">
        <v>189</v>
      </c>
      <c r="F33" s="59">
        <f>'[1]1'!F33</f>
        <v>182</v>
      </c>
      <c r="G33" s="59">
        <f>'[1]1'!G33</f>
        <v>182</v>
      </c>
      <c r="H33" s="59">
        <f>'[1]1'!H33</f>
        <v>182</v>
      </c>
      <c r="I33" s="59">
        <v>1</v>
      </c>
      <c r="J33" s="59">
        <f>'[1]estab-1'!C29</f>
        <v>0</v>
      </c>
      <c r="K33" s="59">
        <v>7</v>
      </c>
      <c r="L33" s="59">
        <f>'[1]estab-1'!G29</f>
        <v>6</v>
      </c>
      <c r="M33" s="59">
        <f>F33</f>
        <v>182</v>
      </c>
      <c r="N33" s="59">
        <f>'[1]12'!K59</f>
        <v>180</v>
      </c>
      <c r="O33" s="59">
        <f>F33</f>
        <v>182</v>
      </c>
      <c r="P33" s="59">
        <f>'[1]12'!K60</f>
        <v>182</v>
      </c>
      <c r="Q33" s="66"/>
      <c r="R33" s="44" t="str">
        <f t="shared" si="2"/>
        <v>n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5">
      <c r="A34" s="57"/>
      <c r="B34" s="57">
        <v>25</v>
      </c>
      <c r="C34" s="236"/>
      <c r="D34" s="58" t="s">
        <v>56</v>
      </c>
      <c r="E34" s="59" t="s">
        <v>189</v>
      </c>
      <c r="F34" s="59">
        <f>'[1]1'!F34</f>
        <v>85</v>
      </c>
      <c r="G34" s="59">
        <f>'[1]1'!G34</f>
        <v>85</v>
      </c>
      <c r="H34" s="59">
        <f>'[1]1'!H34</f>
        <v>85</v>
      </c>
      <c r="I34" s="59">
        <v>1</v>
      </c>
      <c r="J34" s="59">
        <f>'[1]estab-1'!C30</f>
        <v>1</v>
      </c>
      <c r="K34" s="59">
        <v>3</v>
      </c>
      <c r="L34" s="59">
        <f>'[1]estab-1'!G30</f>
        <v>3</v>
      </c>
      <c r="M34" s="59">
        <f>F34</f>
        <v>85</v>
      </c>
      <c r="N34" s="59">
        <f>'[1]12'!K61</f>
        <v>84</v>
      </c>
      <c r="O34" s="59">
        <f>F34</f>
        <v>85</v>
      </c>
      <c r="P34" s="59">
        <f>'[1]12'!K62</f>
        <v>84</v>
      </c>
      <c r="Q34" s="44"/>
      <c r="R34" s="44" t="str">
        <f t="shared" si="2"/>
        <v>y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5">
      <c r="A35" s="57"/>
      <c r="B35" s="57">
        <v>26</v>
      </c>
      <c r="C35" s="236"/>
      <c r="D35" s="58" t="s">
        <v>57</v>
      </c>
      <c r="E35" s="59" t="s">
        <v>189</v>
      </c>
      <c r="F35" s="59">
        <f>'[1]1'!F35</f>
        <v>46</v>
      </c>
      <c r="G35" s="59">
        <f>'[1]1'!G35</f>
        <v>46</v>
      </c>
      <c r="H35" s="59">
        <f>'[1]1'!H35</f>
        <v>46</v>
      </c>
      <c r="I35" s="59">
        <v>1</v>
      </c>
      <c r="J35" s="59">
        <f>'[1]estab-1'!C31</f>
        <v>0</v>
      </c>
      <c r="K35" s="59">
        <v>2</v>
      </c>
      <c r="L35" s="59">
        <f>'[1]estab-1'!G31</f>
        <v>2</v>
      </c>
      <c r="M35" s="59">
        <f>F35</f>
        <v>46</v>
      </c>
      <c r="N35" s="59">
        <f>'[1]12'!K63</f>
        <v>45</v>
      </c>
      <c r="O35" s="59">
        <f>F35</f>
        <v>46</v>
      </c>
      <c r="P35" s="59">
        <f>'[1]12'!K64</f>
        <v>46</v>
      </c>
      <c r="Q35" s="44"/>
      <c r="R35" s="44" t="str">
        <f t="shared" si="2"/>
        <v>n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5">
      <c r="A36" s="57"/>
      <c r="B36" s="57">
        <v>27</v>
      </c>
      <c r="C36" s="236"/>
      <c r="D36" s="58" t="s">
        <v>58</v>
      </c>
      <c r="E36" s="59" t="s">
        <v>189</v>
      </c>
      <c r="F36" s="59">
        <f>'[1]1'!F36</f>
        <v>84</v>
      </c>
      <c r="G36" s="59">
        <f>'[1]1'!G36</f>
        <v>84</v>
      </c>
      <c r="H36" s="59">
        <f>'[1]1'!H36</f>
        <v>84</v>
      </c>
      <c r="I36" s="59">
        <v>1</v>
      </c>
      <c r="J36" s="59">
        <f>'[1]estab-1'!C32</f>
        <v>1</v>
      </c>
      <c r="K36" s="59">
        <v>3</v>
      </c>
      <c r="L36" s="59">
        <f>'[1]estab-1'!G32</f>
        <v>2</v>
      </c>
      <c r="M36" s="59">
        <f>F36</f>
        <v>84</v>
      </c>
      <c r="N36" s="59">
        <f>'[1]12'!K65</f>
        <v>82</v>
      </c>
      <c r="O36" s="59">
        <f>F36</f>
        <v>84</v>
      </c>
      <c r="P36" s="59">
        <f>'[1]12'!K66</f>
        <v>82</v>
      </c>
      <c r="Q36" s="69"/>
      <c r="R36" s="44" t="str">
        <f t="shared" si="2"/>
        <v>y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5.75">
      <c r="A37" s="57"/>
      <c r="B37" s="57"/>
      <c r="C37" s="232"/>
      <c r="D37" s="62" t="s">
        <v>40</v>
      </c>
      <c r="E37" s="63"/>
      <c r="F37" s="63">
        <f aca="true" t="shared" si="8" ref="F37:P37">SUM(F33:F36)</f>
        <v>397</v>
      </c>
      <c r="G37" s="63">
        <f t="shared" si="8"/>
        <v>397</v>
      </c>
      <c r="H37" s="63">
        <f t="shared" si="8"/>
        <v>397</v>
      </c>
      <c r="I37" s="63">
        <f t="shared" si="8"/>
        <v>4</v>
      </c>
      <c r="J37" s="63">
        <f t="shared" si="8"/>
        <v>2</v>
      </c>
      <c r="K37" s="63">
        <f t="shared" si="8"/>
        <v>15</v>
      </c>
      <c r="L37" s="63">
        <f t="shared" si="8"/>
        <v>13</v>
      </c>
      <c r="M37" s="63">
        <f t="shared" si="8"/>
        <v>397</v>
      </c>
      <c r="N37" s="63">
        <f t="shared" si="8"/>
        <v>391</v>
      </c>
      <c r="O37" s="63">
        <f t="shared" si="8"/>
        <v>397</v>
      </c>
      <c r="P37" s="63">
        <f t="shared" si="8"/>
        <v>394</v>
      </c>
      <c r="Q37" s="66"/>
      <c r="R37" s="44" t="str">
        <f t="shared" si="2"/>
        <v>n</v>
      </c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5">
      <c r="A38" s="57">
        <v>5</v>
      </c>
      <c r="B38" s="57">
        <v>28</v>
      </c>
      <c r="C38" s="258" t="s">
        <v>59</v>
      </c>
      <c r="D38" s="58" t="s">
        <v>60</v>
      </c>
      <c r="E38" s="59" t="s">
        <v>206</v>
      </c>
      <c r="F38" s="59">
        <f>'[1]1'!F38</f>
        <v>126</v>
      </c>
      <c r="G38" s="59">
        <f>'[1]1'!G38</f>
        <v>126</v>
      </c>
      <c r="H38" s="59">
        <f>'[1]1'!H38</f>
        <v>126</v>
      </c>
      <c r="I38" s="59">
        <v>1</v>
      </c>
      <c r="J38" s="59">
        <f>'[1]estab-1'!C34</f>
        <v>1</v>
      </c>
      <c r="K38" s="59">
        <v>5</v>
      </c>
      <c r="L38" s="59">
        <f>'[1]estab-1'!G34</f>
        <v>5</v>
      </c>
      <c r="M38" s="59">
        <f aca="true" t="shared" si="9" ref="M38:M44">F38</f>
        <v>126</v>
      </c>
      <c r="N38" s="59">
        <f>'[1]12'!K69</f>
        <v>125</v>
      </c>
      <c r="O38" s="59">
        <f aca="true" t="shared" si="10" ref="O38:O44">F38</f>
        <v>126</v>
      </c>
      <c r="P38" s="59">
        <f>'[1]12'!K70</f>
        <v>124</v>
      </c>
      <c r="Q38" s="60" t="s">
        <v>207</v>
      </c>
      <c r="R38" s="44" t="str">
        <f t="shared" si="2"/>
        <v>y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5">
      <c r="A39" s="57"/>
      <c r="B39" s="57">
        <v>29</v>
      </c>
      <c r="C39" s="236"/>
      <c r="D39" s="58" t="s">
        <v>61</v>
      </c>
      <c r="E39" s="59" t="s">
        <v>206</v>
      </c>
      <c r="F39" s="59">
        <f>'[1]1'!F39</f>
        <v>148</v>
      </c>
      <c r="G39" s="59">
        <f>'[1]1'!G39</f>
        <v>148</v>
      </c>
      <c r="H39" s="59">
        <f>'[1]1'!H39</f>
        <v>148</v>
      </c>
      <c r="I39" s="59">
        <v>1</v>
      </c>
      <c r="J39" s="59">
        <f>'[1]estab-1'!C35</f>
        <v>1</v>
      </c>
      <c r="K39" s="59">
        <v>6</v>
      </c>
      <c r="L39" s="59">
        <f>'[1]estab-1'!G35</f>
        <v>5</v>
      </c>
      <c r="M39" s="59">
        <f t="shared" si="9"/>
        <v>148</v>
      </c>
      <c r="N39" s="59">
        <f>'[1]12'!K71</f>
        <v>146</v>
      </c>
      <c r="O39" s="59">
        <f t="shared" si="10"/>
        <v>148</v>
      </c>
      <c r="P39" s="59">
        <f>'[1]12'!K72</f>
        <v>140</v>
      </c>
      <c r="Q39" s="44"/>
      <c r="R39" s="44" t="str">
        <f t="shared" si="2"/>
        <v>y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15">
      <c r="A40" s="57"/>
      <c r="B40" s="57">
        <v>30</v>
      </c>
      <c r="C40" s="236"/>
      <c r="D40" s="58" t="s">
        <v>62</v>
      </c>
      <c r="E40" s="59" t="s">
        <v>189</v>
      </c>
      <c r="F40" s="59">
        <f>'[1]1'!F40</f>
        <v>320</v>
      </c>
      <c r="G40" s="59">
        <f>'[1]1'!G40</f>
        <v>320</v>
      </c>
      <c r="H40" s="59">
        <f>'[1]1'!H40</f>
        <v>320</v>
      </c>
      <c r="I40" s="59">
        <v>1</v>
      </c>
      <c r="J40" s="59">
        <f>'[1]estab-1'!C36</f>
        <v>1</v>
      </c>
      <c r="K40" s="59">
        <v>13</v>
      </c>
      <c r="L40" s="59">
        <f>'[1]estab-1'!G36</f>
        <v>10</v>
      </c>
      <c r="M40" s="59">
        <f t="shared" si="9"/>
        <v>320</v>
      </c>
      <c r="N40" s="59">
        <f>'[1]12'!K73</f>
        <v>319</v>
      </c>
      <c r="O40" s="59">
        <f t="shared" si="10"/>
        <v>320</v>
      </c>
      <c r="P40" s="59">
        <f>'[1]12'!K74</f>
        <v>318</v>
      </c>
      <c r="Q40" s="60" t="s">
        <v>208</v>
      </c>
      <c r="R40" s="44" t="str">
        <f t="shared" si="2"/>
        <v>y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15">
      <c r="A41" s="57"/>
      <c r="B41" s="57">
        <v>31</v>
      </c>
      <c r="C41" s="236"/>
      <c r="D41" s="58" t="s">
        <v>63</v>
      </c>
      <c r="E41" s="59" t="s">
        <v>189</v>
      </c>
      <c r="F41" s="59">
        <f>'[1]1'!F41</f>
        <v>209</v>
      </c>
      <c r="G41" s="59">
        <f>'[1]1'!G41</f>
        <v>209</v>
      </c>
      <c r="H41" s="59">
        <f>'[1]1'!H41</f>
        <v>209</v>
      </c>
      <c r="I41" s="59">
        <v>1</v>
      </c>
      <c r="J41" s="59">
        <f>'[1]estab-1'!C37</f>
        <v>1</v>
      </c>
      <c r="K41" s="59">
        <v>8</v>
      </c>
      <c r="L41" s="59">
        <f>'[1]estab-1'!G37</f>
        <v>7</v>
      </c>
      <c r="M41" s="59">
        <f t="shared" si="9"/>
        <v>209</v>
      </c>
      <c r="N41" s="59">
        <f>'[1]12'!K75</f>
        <v>208</v>
      </c>
      <c r="O41" s="59">
        <f t="shared" si="10"/>
        <v>209</v>
      </c>
      <c r="P41" s="59">
        <f>'[1]12'!K76</f>
        <v>204</v>
      </c>
      <c r="Q41" s="60" t="s">
        <v>209</v>
      </c>
      <c r="R41" s="44" t="str">
        <f t="shared" si="2"/>
        <v>y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15">
      <c r="A42" s="57"/>
      <c r="B42" s="57">
        <v>32</v>
      </c>
      <c r="C42" s="236"/>
      <c r="D42" s="58" t="s">
        <v>64</v>
      </c>
      <c r="E42" s="59" t="s">
        <v>189</v>
      </c>
      <c r="F42" s="59">
        <f>'[1]1'!F42</f>
        <v>249</v>
      </c>
      <c r="G42" s="59">
        <f>'[1]1'!G42</f>
        <v>249</v>
      </c>
      <c r="H42" s="59">
        <f>'[1]1'!H42</f>
        <v>249</v>
      </c>
      <c r="I42" s="59">
        <v>1</v>
      </c>
      <c r="J42" s="59">
        <f>'[1]estab-1'!C38</f>
        <v>1</v>
      </c>
      <c r="K42" s="59">
        <v>10</v>
      </c>
      <c r="L42" s="59">
        <f>'[1]estab-1'!G38</f>
        <v>10</v>
      </c>
      <c r="M42" s="59">
        <f t="shared" si="9"/>
        <v>249</v>
      </c>
      <c r="N42" s="59">
        <f>'[1]12'!K77</f>
        <v>243</v>
      </c>
      <c r="O42" s="59">
        <f t="shared" si="10"/>
        <v>249</v>
      </c>
      <c r="P42" s="59">
        <f>'[1]12'!K78</f>
        <v>244</v>
      </c>
      <c r="Q42" s="44"/>
      <c r="R42" s="44" t="str">
        <f t="shared" si="2"/>
        <v>y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5">
      <c r="A43" s="57"/>
      <c r="B43" s="57">
        <v>33</v>
      </c>
      <c r="C43" s="236"/>
      <c r="D43" s="58" t="s">
        <v>65</v>
      </c>
      <c r="E43" s="59" t="s">
        <v>189</v>
      </c>
      <c r="F43" s="59">
        <f>'[1]1'!F43</f>
        <v>316</v>
      </c>
      <c r="G43" s="59">
        <f>'[1]1'!G43</f>
        <v>316</v>
      </c>
      <c r="H43" s="59">
        <f>'[1]1'!H43</f>
        <v>316</v>
      </c>
      <c r="I43" s="59">
        <v>1</v>
      </c>
      <c r="J43" s="59">
        <f>'[1]estab-1'!C39</f>
        <v>1</v>
      </c>
      <c r="K43" s="59">
        <v>13</v>
      </c>
      <c r="L43" s="59">
        <f>'[1]estab-1'!G39</f>
        <v>13</v>
      </c>
      <c r="M43" s="59">
        <f t="shared" si="9"/>
        <v>316</v>
      </c>
      <c r="N43" s="59">
        <f>'[1]12'!K79</f>
        <v>312</v>
      </c>
      <c r="O43" s="59">
        <f t="shared" si="10"/>
        <v>316</v>
      </c>
      <c r="P43" s="59">
        <f>'[1]12'!K80</f>
        <v>311</v>
      </c>
      <c r="Q43" s="70" t="s">
        <v>210</v>
      </c>
      <c r="R43" s="44" t="str">
        <f t="shared" si="2"/>
        <v>y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5">
      <c r="A44" s="57"/>
      <c r="B44" s="57">
        <v>34</v>
      </c>
      <c r="C44" s="236"/>
      <c r="D44" s="58" t="s">
        <v>66</v>
      </c>
      <c r="E44" s="59" t="s">
        <v>211</v>
      </c>
      <c r="F44" s="59">
        <f>'[1]1'!F44</f>
        <v>289</v>
      </c>
      <c r="G44" s="59">
        <f>'[1]1'!G44</f>
        <v>289</v>
      </c>
      <c r="H44" s="59">
        <f>'[1]1'!H44</f>
        <v>289</v>
      </c>
      <c r="I44" s="59">
        <v>1</v>
      </c>
      <c r="J44" s="59">
        <f>'[1]estab-1'!C40</f>
        <v>1</v>
      </c>
      <c r="K44" s="59">
        <v>12</v>
      </c>
      <c r="L44" s="59">
        <f>'[1]estab-1'!G40</f>
        <v>10</v>
      </c>
      <c r="M44" s="59">
        <f t="shared" si="9"/>
        <v>289</v>
      </c>
      <c r="N44" s="59">
        <f>'[1]12'!K81</f>
        <v>287</v>
      </c>
      <c r="O44" s="59">
        <f t="shared" si="10"/>
        <v>289</v>
      </c>
      <c r="P44" s="59">
        <f>'[1]12'!K82</f>
        <v>281</v>
      </c>
      <c r="Q44" s="60" t="s">
        <v>212</v>
      </c>
      <c r="R44" s="44" t="str">
        <f t="shared" si="2"/>
        <v>y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20.25" customHeight="1">
      <c r="A45" s="57"/>
      <c r="B45" s="71"/>
      <c r="C45" s="232"/>
      <c r="D45" s="62" t="s">
        <v>40</v>
      </c>
      <c r="E45" s="63"/>
      <c r="F45" s="63">
        <f aca="true" t="shared" si="11" ref="F45:P45">SUM(F38:F44)</f>
        <v>1657</v>
      </c>
      <c r="G45" s="63">
        <f t="shared" si="11"/>
        <v>1657</v>
      </c>
      <c r="H45" s="63">
        <f t="shared" si="11"/>
        <v>1657</v>
      </c>
      <c r="I45" s="63">
        <f t="shared" si="11"/>
        <v>7</v>
      </c>
      <c r="J45" s="63">
        <f t="shared" si="11"/>
        <v>7</v>
      </c>
      <c r="K45" s="63">
        <f t="shared" si="11"/>
        <v>67</v>
      </c>
      <c r="L45" s="63">
        <f t="shared" si="11"/>
        <v>60</v>
      </c>
      <c r="M45" s="63">
        <f t="shared" si="11"/>
        <v>1657</v>
      </c>
      <c r="N45" s="63">
        <f t="shared" si="11"/>
        <v>1640</v>
      </c>
      <c r="O45" s="63">
        <f t="shared" si="11"/>
        <v>1657</v>
      </c>
      <c r="P45" s="63">
        <f t="shared" si="11"/>
        <v>1622</v>
      </c>
      <c r="Q45" s="66"/>
      <c r="R45" s="44" t="str">
        <f t="shared" si="2"/>
        <v>n</v>
      </c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</row>
    <row r="46" spans="1:29" ht="15">
      <c r="A46" s="57">
        <v>6</v>
      </c>
      <c r="B46" s="57">
        <v>35</v>
      </c>
      <c r="C46" s="258" t="s">
        <v>67</v>
      </c>
      <c r="D46" s="58" t="s">
        <v>68</v>
      </c>
      <c r="E46" s="59" t="s">
        <v>189</v>
      </c>
      <c r="F46" s="59">
        <f>'[1]1'!F46</f>
        <v>373</v>
      </c>
      <c r="G46" s="59">
        <f>'[1]1'!G46</f>
        <v>373</v>
      </c>
      <c r="H46" s="59">
        <f>'[1]1'!H46</f>
        <v>373</v>
      </c>
      <c r="I46" s="59">
        <v>1</v>
      </c>
      <c r="J46" s="59">
        <f>'[1]estab-1'!C42</f>
        <v>0</v>
      </c>
      <c r="K46" s="59">
        <v>22</v>
      </c>
      <c r="L46" s="59">
        <f>'[1]estab-1'!G42</f>
        <v>11</v>
      </c>
      <c r="M46" s="59">
        <f aca="true" t="shared" si="12" ref="M46:M56">F46</f>
        <v>373</v>
      </c>
      <c r="N46" s="59">
        <f>'[1]12'!K85</f>
        <v>353</v>
      </c>
      <c r="O46" s="59">
        <f aca="true" t="shared" si="13" ref="O46:O56">F46</f>
        <v>373</v>
      </c>
      <c r="P46" s="59">
        <f>'[1]12'!K86</f>
        <v>331</v>
      </c>
      <c r="Q46" s="60" t="s">
        <v>213</v>
      </c>
      <c r="R46" s="44" t="str">
        <f t="shared" si="2"/>
        <v>n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</row>
    <row r="47" spans="1:29" ht="15">
      <c r="A47" s="57"/>
      <c r="B47" s="57">
        <v>36</v>
      </c>
      <c r="C47" s="236"/>
      <c r="D47" s="58" t="s">
        <v>69</v>
      </c>
      <c r="E47" s="59" t="s">
        <v>189</v>
      </c>
      <c r="F47" s="59">
        <f>'[1]1'!F47</f>
        <v>238</v>
      </c>
      <c r="G47" s="59">
        <f>'[1]1'!G47</f>
        <v>238</v>
      </c>
      <c r="H47" s="59">
        <f>'[1]1'!H47</f>
        <v>238</v>
      </c>
      <c r="I47" s="59">
        <v>1</v>
      </c>
      <c r="J47" s="59">
        <f>'[1]estab-1'!C43</f>
        <v>1</v>
      </c>
      <c r="K47" s="59">
        <v>1</v>
      </c>
      <c r="L47" s="59">
        <f>'[1]estab-1'!G43</f>
        <v>1</v>
      </c>
      <c r="M47" s="59">
        <f t="shared" si="12"/>
        <v>238</v>
      </c>
      <c r="N47" s="59">
        <f>'[1]12'!K87</f>
        <v>230</v>
      </c>
      <c r="O47" s="59">
        <f t="shared" si="13"/>
        <v>238</v>
      </c>
      <c r="P47" s="59">
        <f>'[1]12'!K88</f>
        <v>230</v>
      </c>
      <c r="Q47" s="44"/>
      <c r="R47" s="44" t="str">
        <f t="shared" si="2"/>
        <v>y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ht="15">
      <c r="A48" s="57"/>
      <c r="B48" s="57">
        <v>37</v>
      </c>
      <c r="C48" s="236"/>
      <c r="D48" s="58" t="s">
        <v>70</v>
      </c>
      <c r="E48" s="59" t="s">
        <v>189</v>
      </c>
      <c r="F48" s="59">
        <f>'[1]1'!F48</f>
        <v>426</v>
      </c>
      <c r="G48" s="59">
        <f>'[1]1'!G48</f>
        <v>426</v>
      </c>
      <c r="H48" s="59">
        <f>'[1]1'!H48</f>
        <v>426</v>
      </c>
      <c r="I48" s="59">
        <v>1</v>
      </c>
      <c r="J48" s="59">
        <f>'[1]estab-1'!C44</f>
        <v>1</v>
      </c>
      <c r="K48" s="59">
        <v>17</v>
      </c>
      <c r="L48" s="59">
        <f>'[1]estab-1'!G44</f>
        <v>10</v>
      </c>
      <c r="M48" s="59">
        <f t="shared" si="12"/>
        <v>426</v>
      </c>
      <c r="N48" s="59">
        <f>'[1]12'!K89</f>
        <v>405</v>
      </c>
      <c r="O48" s="59">
        <f t="shared" si="13"/>
        <v>426</v>
      </c>
      <c r="P48" s="59">
        <f>'[1]12'!K90</f>
        <v>403</v>
      </c>
      <c r="Q48" s="44"/>
      <c r="R48" s="44" t="str">
        <f t="shared" si="2"/>
        <v>y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ht="15">
      <c r="A49" s="57"/>
      <c r="B49" s="57">
        <v>38</v>
      </c>
      <c r="C49" s="236"/>
      <c r="D49" s="58" t="s">
        <v>71</v>
      </c>
      <c r="E49" s="59" t="s">
        <v>211</v>
      </c>
      <c r="F49" s="59">
        <f>'[1]1'!F49</f>
        <v>184</v>
      </c>
      <c r="G49" s="59">
        <f>'[1]1'!G49</f>
        <v>184</v>
      </c>
      <c r="H49" s="59">
        <f>'[1]1'!H49</f>
        <v>184</v>
      </c>
      <c r="I49" s="59">
        <v>1</v>
      </c>
      <c r="J49" s="59">
        <f>'[1]estab-1'!C45</f>
        <v>1</v>
      </c>
      <c r="K49" s="59">
        <v>7</v>
      </c>
      <c r="L49" s="59">
        <f>'[1]estab-1'!G45</f>
        <v>5</v>
      </c>
      <c r="M49" s="59">
        <f t="shared" si="12"/>
        <v>184</v>
      </c>
      <c r="N49" s="59">
        <f>'[1]12'!K91</f>
        <v>175</v>
      </c>
      <c r="O49" s="59">
        <f t="shared" si="13"/>
        <v>184</v>
      </c>
      <c r="P49" s="59">
        <f>'[1]12'!K92</f>
        <v>158</v>
      </c>
      <c r="Q49" s="44"/>
      <c r="R49" s="44" t="str">
        <f t="shared" si="2"/>
        <v>y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29" ht="15">
      <c r="A50" s="57"/>
      <c r="B50" s="57">
        <v>39</v>
      </c>
      <c r="C50" s="236"/>
      <c r="D50" s="58" t="s">
        <v>72</v>
      </c>
      <c r="E50" s="59" t="s">
        <v>189</v>
      </c>
      <c r="F50" s="59">
        <f>'[1]1'!F50</f>
        <v>100</v>
      </c>
      <c r="G50" s="59">
        <f>'[1]1'!G50</f>
        <v>100</v>
      </c>
      <c r="H50" s="59">
        <f>'[1]1'!H50</f>
        <v>100</v>
      </c>
      <c r="I50" s="59">
        <v>1</v>
      </c>
      <c r="J50" s="59">
        <f>'[1]estab-1'!C46</f>
        <v>1</v>
      </c>
      <c r="K50" s="59">
        <v>4</v>
      </c>
      <c r="L50" s="59">
        <f>'[1]estab-1'!G46</f>
        <v>4</v>
      </c>
      <c r="M50" s="59">
        <f t="shared" si="12"/>
        <v>100</v>
      </c>
      <c r="N50" s="59">
        <f>'[1]12'!K93</f>
        <v>96</v>
      </c>
      <c r="O50" s="59">
        <f t="shared" si="13"/>
        <v>100</v>
      </c>
      <c r="P50" s="59">
        <f>'[1]12'!K94</f>
        <v>94</v>
      </c>
      <c r="Q50" s="44"/>
      <c r="R50" s="44" t="str">
        <f t="shared" si="2"/>
        <v>y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15">
      <c r="A51" s="57"/>
      <c r="B51" s="57">
        <v>40</v>
      </c>
      <c r="C51" s="236"/>
      <c r="D51" s="58" t="s">
        <v>214</v>
      </c>
      <c r="E51" s="59" t="s">
        <v>189</v>
      </c>
      <c r="F51" s="59">
        <f>'[1]1'!F51</f>
        <v>377</v>
      </c>
      <c r="G51" s="59">
        <f>'[1]1'!G51</f>
        <v>377</v>
      </c>
      <c r="H51" s="59">
        <f>'[1]1'!H51</f>
        <v>377</v>
      </c>
      <c r="I51" s="59">
        <v>1</v>
      </c>
      <c r="J51" s="59">
        <f>'[1]estab-1'!C47</f>
        <v>0</v>
      </c>
      <c r="K51" s="59">
        <v>15</v>
      </c>
      <c r="L51" s="59">
        <f>'[1]estab-1'!G47</f>
        <v>9</v>
      </c>
      <c r="M51" s="59">
        <f t="shared" si="12"/>
        <v>377</v>
      </c>
      <c r="N51" s="59">
        <f>'[1]12'!K95</f>
        <v>354</v>
      </c>
      <c r="O51" s="59">
        <f t="shared" si="13"/>
        <v>377</v>
      </c>
      <c r="P51" s="59">
        <f>'[1]12'!K96</f>
        <v>349</v>
      </c>
      <c r="Q51" s="44"/>
      <c r="R51" s="44" t="str">
        <f t="shared" si="2"/>
        <v>n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ht="15">
      <c r="A52" s="57"/>
      <c r="B52" s="57">
        <v>41</v>
      </c>
      <c r="C52" s="236"/>
      <c r="D52" s="58" t="s">
        <v>74</v>
      </c>
      <c r="E52" s="59" t="s">
        <v>189</v>
      </c>
      <c r="F52" s="59">
        <f>'[1]1'!F52</f>
        <v>501</v>
      </c>
      <c r="G52" s="59">
        <f>'[1]1'!G52</f>
        <v>501</v>
      </c>
      <c r="H52" s="59">
        <f>'[1]1'!H52</f>
        <v>501</v>
      </c>
      <c r="I52" s="59">
        <v>1</v>
      </c>
      <c r="J52" s="59">
        <f>'[1]estab-1'!C48</f>
        <v>1</v>
      </c>
      <c r="K52" s="59">
        <v>21</v>
      </c>
      <c r="L52" s="59">
        <f>'[1]estab-1'!G48</f>
        <v>8</v>
      </c>
      <c r="M52" s="59">
        <f t="shared" si="12"/>
        <v>501</v>
      </c>
      <c r="N52" s="59">
        <f>'[1]12'!K97</f>
        <v>464</v>
      </c>
      <c r="O52" s="59">
        <f t="shared" si="13"/>
        <v>501</v>
      </c>
      <c r="P52" s="59">
        <f>'[1]12'!K98</f>
        <v>439</v>
      </c>
      <c r="Q52" s="44"/>
      <c r="R52" s="44" t="str">
        <f t="shared" si="2"/>
        <v>y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29" ht="15">
      <c r="A53" s="57"/>
      <c r="B53" s="57">
        <v>42</v>
      </c>
      <c r="C53" s="236"/>
      <c r="D53" s="58" t="s">
        <v>75</v>
      </c>
      <c r="E53" s="59" t="s">
        <v>189</v>
      </c>
      <c r="F53" s="59">
        <f>'[1]1'!F53</f>
        <v>406</v>
      </c>
      <c r="G53" s="59">
        <f>'[1]1'!G53</f>
        <v>406</v>
      </c>
      <c r="H53" s="59">
        <f>'[1]1'!H53</f>
        <v>406</v>
      </c>
      <c r="I53" s="59">
        <v>1</v>
      </c>
      <c r="J53" s="59">
        <f>'[1]estab-1'!C49</f>
        <v>1</v>
      </c>
      <c r="K53" s="59">
        <v>25</v>
      </c>
      <c r="L53" s="59">
        <f>'[1]estab-1'!G49</f>
        <v>15</v>
      </c>
      <c r="M53" s="59">
        <f t="shared" si="12"/>
        <v>406</v>
      </c>
      <c r="N53" s="59">
        <f>'[1]12'!K99</f>
        <v>394</v>
      </c>
      <c r="O53" s="59">
        <f t="shared" si="13"/>
        <v>406</v>
      </c>
      <c r="P53" s="59">
        <f>'[1]12'!K100</f>
        <v>365</v>
      </c>
      <c r="Q53" s="44"/>
      <c r="R53" s="44" t="str">
        <f t="shared" si="2"/>
        <v>y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29" ht="15">
      <c r="A54" s="57"/>
      <c r="B54" s="57">
        <v>43</v>
      </c>
      <c r="C54" s="236"/>
      <c r="D54" s="58" t="s">
        <v>76</v>
      </c>
      <c r="E54" s="59" t="s">
        <v>189</v>
      </c>
      <c r="F54" s="59">
        <f>'[1]1'!F54</f>
        <v>232</v>
      </c>
      <c r="G54" s="59">
        <f>'[1]1'!G54</f>
        <v>232</v>
      </c>
      <c r="H54" s="59">
        <f>'[1]1'!H54</f>
        <v>232</v>
      </c>
      <c r="I54" s="59">
        <v>1</v>
      </c>
      <c r="J54" s="59">
        <f>'[1]estab-1'!C50</f>
        <v>1</v>
      </c>
      <c r="K54" s="59">
        <v>2</v>
      </c>
      <c r="L54" s="59">
        <f>'[1]estab-1'!G50</f>
        <v>1</v>
      </c>
      <c r="M54" s="59">
        <f t="shared" si="12"/>
        <v>232</v>
      </c>
      <c r="N54" s="59">
        <f>'[1]12'!K101</f>
        <v>220</v>
      </c>
      <c r="O54" s="59">
        <f t="shared" si="13"/>
        <v>232</v>
      </c>
      <c r="P54" s="59">
        <f>'[1]12'!K102</f>
        <v>210</v>
      </c>
      <c r="Q54" s="60" t="s">
        <v>215</v>
      </c>
      <c r="R54" s="44" t="str">
        <f t="shared" si="2"/>
        <v>y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5">
      <c r="A55" s="57"/>
      <c r="B55" s="57">
        <v>44</v>
      </c>
      <c r="C55" s="236"/>
      <c r="D55" s="58" t="s">
        <v>77</v>
      </c>
      <c r="E55" s="59" t="s">
        <v>211</v>
      </c>
      <c r="F55" s="59">
        <f>'[1]1'!F55</f>
        <v>140</v>
      </c>
      <c r="G55" s="59">
        <f>'[1]1'!G55</f>
        <v>140</v>
      </c>
      <c r="H55" s="59">
        <f>'[1]1'!H55</f>
        <v>140</v>
      </c>
      <c r="I55" s="59">
        <v>1</v>
      </c>
      <c r="J55" s="59">
        <f>'[1]estab-1'!C51</f>
        <v>0</v>
      </c>
      <c r="K55" s="59">
        <v>5</v>
      </c>
      <c r="L55" s="59">
        <f>'[1]estab-1'!G51</f>
        <v>5</v>
      </c>
      <c r="M55" s="59">
        <f t="shared" si="12"/>
        <v>140</v>
      </c>
      <c r="N55" s="59">
        <f>'[1]12'!K103</f>
        <v>136</v>
      </c>
      <c r="O55" s="59">
        <f t="shared" si="13"/>
        <v>140</v>
      </c>
      <c r="P55" s="59">
        <f>'[1]12'!K104</f>
        <v>130</v>
      </c>
      <c r="Q55" s="44"/>
      <c r="R55" s="44" t="str">
        <f t="shared" si="2"/>
        <v>n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5">
      <c r="A56" s="57"/>
      <c r="B56" s="57">
        <v>45</v>
      </c>
      <c r="C56" s="236"/>
      <c r="D56" s="58" t="s">
        <v>78</v>
      </c>
      <c r="E56" s="59" t="s">
        <v>189</v>
      </c>
      <c r="F56" s="59">
        <f>'[1]1'!F56</f>
        <v>79</v>
      </c>
      <c r="G56" s="59">
        <f>'[1]1'!G56</f>
        <v>79</v>
      </c>
      <c r="H56" s="59">
        <f>'[1]1'!H56</f>
        <v>79</v>
      </c>
      <c r="I56" s="59">
        <v>1</v>
      </c>
      <c r="J56" s="59">
        <f>'[1]estab-1'!C52</f>
        <v>1</v>
      </c>
      <c r="K56" s="59">
        <v>2</v>
      </c>
      <c r="L56" s="59">
        <f>'[1]estab-1'!G52</f>
        <v>1</v>
      </c>
      <c r="M56" s="59">
        <f t="shared" si="12"/>
        <v>79</v>
      </c>
      <c r="N56" s="59">
        <f>'[1]12'!K105</f>
        <v>77</v>
      </c>
      <c r="O56" s="59">
        <f t="shared" si="13"/>
        <v>79</v>
      </c>
      <c r="P56" s="59">
        <f>'[1]12'!K106</f>
        <v>73</v>
      </c>
      <c r="Q56" s="44"/>
      <c r="R56" s="44" t="str">
        <f t="shared" si="2"/>
        <v>y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</row>
    <row r="57" spans="1:29" ht="15.75">
      <c r="A57" s="57"/>
      <c r="B57" s="57"/>
      <c r="C57" s="232"/>
      <c r="D57" s="62" t="s">
        <v>40</v>
      </c>
      <c r="E57" s="63"/>
      <c r="F57" s="63">
        <f aca="true" t="shared" si="14" ref="F57:P57">SUM(F46:F56)</f>
        <v>3056</v>
      </c>
      <c r="G57" s="63">
        <f t="shared" si="14"/>
        <v>3056</v>
      </c>
      <c r="H57" s="63">
        <f t="shared" si="14"/>
        <v>3056</v>
      </c>
      <c r="I57" s="63">
        <f t="shared" si="14"/>
        <v>11</v>
      </c>
      <c r="J57" s="63">
        <f t="shared" si="14"/>
        <v>8</v>
      </c>
      <c r="K57" s="63">
        <f t="shared" si="14"/>
        <v>121</v>
      </c>
      <c r="L57" s="63">
        <f t="shared" si="14"/>
        <v>70</v>
      </c>
      <c r="M57" s="63">
        <f t="shared" si="14"/>
        <v>3056</v>
      </c>
      <c r="N57" s="63">
        <f t="shared" si="14"/>
        <v>2904</v>
      </c>
      <c r="O57" s="63">
        <f t="shared" si="14"/>
        <v>3056</v>
      </c>
      <c r="P57" s="63">
        <f t="shared" si="14"/>
        <v>2782</v>
      </c>
      <c r="Q57" s="66"/>
      <c r="R57" s="44" t="str">
        <f t="shared" si="2"/>
        <v>n</v>
      </c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ht="15.75" customHeight="1">
      <c r="A58" s="57">
        <v>7</v>
      </c>
      <c r="B58" s="57">
        <v>46</v>
      </c>
      <c r="C58" s="258" t="s">
        <v>216</v>
      </c>
      <c r="D58" s="58" t="s">
        <v>80</v>
      </c>
      <c r="E58" s="59" t="s">
        <v>189</v>
      </c>
      <c r="F58" s="59">
        <f>'[1]1'!F58</f>
        <v>105</v>
      </c>
      <c r="G58" s="59">
        <f>'[1]1'!G58</f>
        <v>105</v>
      </c>
      <c r="H58" s="59">
        <f>'[1]1'!H58</f>
        <v>105</v>
      </c>
      <c r="I58" s="59">
        <v>1</v>
      </c>
      <c r="J58" s="59">
        <f>'[1]estab-1'!C54</f>
        <v>1</v>
      </c>
      <c r="K58" s="59">
        <v>5</v>
      </c>
      <c r="L58" s="59">
        <f>'[1]estab-1'!G54</f>
        <v>5</v>
      </c>
      <c r="M58" s="59">
        <f aca="true" t="shared" si="15" ref="M58:M66">F58</f>
        <v>105</v>
      </c>
      <c r="N58" s="59">
        <f>'[1]12'!K109</f>
        <v>105</v>
      </c>
      <c r="O58" s="59">
        <f aca="true" t="shared" si="16" ref="O58:O66">F58</f>
        <v>105</v>
      </c>
      <c r="P58" s="59">
        <f>'[1]12'!K110</f>
        <v>104</v>
      </c>
      <c r="Q58" s="44"/>
      <c r="R58" s="44" t="str">
        <f t="shared" si="2"/>
        <v>y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</row>
    <row r="59" spans="1:29" ht="18" customHeight="1">
      <c r="A59" s="57"/>
      <c r="B59" s="57">
        <v>47</v>
      </c>
      <c r="C59" s="236"/>
      <c r="D59" s="58" t="s">
        <v>81</v>
      </c>
      <c r="E59" s="59" t="s">
        <v>189</v>
      </c>
      <c r="F59" s="59">
        <f>'[1]1'!F59</f>
        <v>149</v>
      </c>
      <c r="G59" s="59">
        <f>'[1]1'!G59</f>
        <v>149</v>
      </c>
      <c r="H59" s="59">
        <f>'[1]1'!H59</f>
        <v>149</v>
      </c>
      <c r="I59" s="59">
        <v>1</v>
      </c>
      <c r="J59" s="59">
        <f>'[1]estab-1'!C55</f>
        <v>0</v>
      </c>
      <c r="K59" s="59">
        <v>6</v>
      </c>
      <c r="L59" s="59">
        <f>'[1]estab-1'!G55</f>
        <v>4</v>
      </c>
      <c r="M59" s="59">
        <f t="shared" si="15"/>
        <v>149</v>
      </c>
      <c r="N59" s="59">
        <f>'[1]12'!K111</f>
        <v>148</v>
      </c>
      <c r="O59" s="59">
        <f t="shared" si="16"/>
        <v>149</v>
      </c>
      <c r="P59" s="59">
        <f>'[1]12'!K112</f>
        <v>148</v>
      </c>
      <c r="Q59" s="60" t="s">
        <v>217</v>
      </c>
      <c r="R59" s="44" t="str">
        <f t="shared" si="2"/>
        <v>n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ht="18" customHeight="1">
      <c r="A60" s="57"/>
      <c r="B60" s="57">
        <v>48</v>
      </c>
      <c r="C60" s="236"/>
      <c r="D60" s="58" t="s">
        <v>82</v>
      </c>
      <c r="E60" s="59" t="s">
        <v>189</v>
      </c>
      <c r="F60" s="59">
        <f>'[1]1'!F60</f>
        <v>72</v>
      </c>
      <c r="G60" s="59">
        <f>'[1]1'!G60</f>
        <v>72</v>
      </c>
      <c r="H60" s="59">
        <f>'[1]1'!H60</f>
        <v>72</v>
      </c>
      <c r="I60" s="59">
        <v>1</v>
      </c>
      <c r="J60" s="59">
        <f>'[1]estab-1'!C56</f>
        <v>0</v>
      </c>
      <c r="K60" s="59">
        <v>3</v>
      </c>
      <c r="L60" s="59">
        <f>'[1]estab-1'!G56</f>
        <v>3</v>
      </c>
      <c r="M60" s="59">
        <f t="shared" si="15"/>
        <v>72</v>
      </c>
      <c r="N60" s="59">
        <f>'[1]12'!K113</f>
        <v>72</v>
      </c>
      <c r="O60" s="59">
        <f t="shared" si="16"/>
        <v>72</v>
      </c>
      <c r="P60" s="59">
        <f>'[1]12'!K114</f>
        <v>72</v>
      </c>
      <c r="Q60" s="44"/>
      <c r="R60" s="44" t="str">
        <f t="shared" si="2"/>
        <v>n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16.5" customHeight="1">
      <c r="A61" s="57"/>
      <c r="B61" s="57">
        <v>49</v>
      </c>
      <c r="C61" s="236"/>
      <c r="D61" s="58" t="s">
        <v>83</v>
      </c>
      <c r="E61" s="59" t="s">
        <v>189</v>
      </c>
      <c r="F61" s="59">
        <f>'[1]1'!F61</f>
        <v>72</v>
      </c>
      <c r="G61" s="59">
        <f>'[1]1'!G61</f>
        <v>72</v>
      </c>
      <c r="H61" s="59">
        <f>'[1]1'!H61</f>
        <v>72</v>
      </c>
      <c r="I61" s="59">
        <v>1</v>
      </c>
      <c r="J61" s="59">
        <f>'[1]estab-1'!C57</f>
        <v>1</v>
      </c>
      <c r="K61" s="59">
        <v>3</v>
      </c>
      <c r="L61" s="59">
        <f>'[1]estab-1'!G57</f>
        <v>2</v>
      </c>
      <c r="M61" s="59">
        <f t="shared" si="15"/>
        <v>72</v>
      </c>
      <c r="N61" s="59">
        <f>'[1]12'!K115</f>
        <v>72</v>
      </c>
      <c r="O61" s="59">
        <f t="shared" si="16"/>
        <v>72</v>
      </c>
      <c r="P61" s="59">
        <f>'[1]12'!K116</f>
        <v>72</v>
      </c>
      <c r="Q61" s="44"/>
      <c r="R61" s="44" t="str">
        <f t="shared" si="2"/>
        <v>y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29" ht="16.5" customHeight="1">
      <c r="A62" s="57"/>
      <c r="B62" s="57">
        <v>50</v>
      </c>
      <c r="C62" s="236"/>
      <c r="D62" s="58" t="s">
        <v>84</v>
      </c>
      <c r="E62" s="59" t="s">
        <v>189</v>
      </c>
      <c r="F62" s="59">
        <f>'[1]1'!F62</f>
        <v>48</v>
      </c>
      <c r="G62" s="59">
        <f>'[1]1'!G62</f>
        <v>48</v>
      </c>
      <c r="H62" s="59">
        <f>'[1]1'!H62</f>
        <v>48</v>
      </c>
      <c r="I62" s="59">
        <v>1</v>
      </c>
      <c r="J62" s="59">
        <f>'[1]estab-1'!C58</f>
        <v>0</v>
      </c>
      <c r="K62" s="59">
        <v>2</v>
      </c>
      <c r="L62" s="59">
        <f>'[1]estab-1'!G58</f>
        <v>2</v>
      </c>
      <c r="M62" s="59">
        <f t="shared" si="15"/>
        <v>48</v>
      </c>
      <c r="N62" s="59">
        <f>'[1]12'!K117</f>
        <v>48</v>
      </c>
      <c r="O62" s="59">
        <f t="shared" si="16"/>
        <v>48</v>
      </c>
      <c r="P62" s="59">
        <f>'[1]12'!K118</f>
        <v>48</v>
      </c>
      <c r="Q62" s="44"/>
      <c r="R62" s="44" t="str">
        <f t="shared" si="2"/>
        <v>n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  <row r="63" spans="1:29" ht="16.5" customHeight="1">
      <c r="A63" s="57"/>
      <c r="B63" s="57">
        <v>51</v>
      </c>
      <c r="C63" s="236"/>
      <c r="D63" s="58" t="s">
        <v>85</v>
      </c>
      <c r="E63" s="59" t="s">
        <v>189</v>
      </c>
      <c r="F63" s="59">
        <f>'[1]1'!F63</f>
        <v>155</v>
      </c>
      <c r="G63" s="59">
        <f>'[1]1'!G63</f>
        <v>155</v>
      </c>
      <c r="H63" s="59">
        <f>'[1]1'!H63</f>
        <v>155</v>
      </c>
      <c r="I63" s="59">
        <v>1</v>
      </c>
      <c r="J63" s="59">
        <f>'[1]estab-1'!C59</f>
        <v>1</v>
      </c>
      <c r="K63" s="59">
        <v>7</v>
      </c>
      <c r="L63" s="59">
        <f>'[1]estab-1'!G59</f>
        <v>7</v>
      </c>
      <c r="M63" s="59">
        <f t="shared" si="15"/>
        <v>155</v>
      </c>
      <c r="N63" s="59">
        <f>'[1]12'!K119</f>
        <v>154</v>
      </c>
      <c r="O63" s="59">
        <f t="shared" si="16"/>
        <v>155</v>
      </c>
      <c r="P63" s="59">
        <f>'[1]12'!K120</f>
        <v>152</v>
      </c>
      <c r="Q63" s="44"/>
      <c r="R63" s="44" t="str">
        <f t="shared" si="2"/>
        <v>y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1:29" ht="16.5" customHeight="1">
      <c r="A64" s="57"/>
      <c r="B64" s="57">
        <v>52</v>
      </c>
      <c r="C64" s="236"/>
      <c r="D64" s="58" t="s">
        <v>86</v>
      </c>
      <c r="E64" s="59" t="s">
        <v>189</v>
      </c>
      <c r="F64" s="59">
        <f>'[1]1'!F64</f>
        <v>74</v>
      </c>
      <c r="G64" s="59">
        <f>'[1]1'!G64</f>
        <v>74</v>
      </c>
      <c r="H64" s="59">
        <f>'[1]1'!H64</f>
        <v>74</v>
      </c>
      <c r="I64" s="59">
        <v>1</v>
      </c>
      <c r="J64" s="59">
        <f>'[1]estab-1'!C60</f>
        <v>1</v>
      </c>
      <c r="K64" s="59">
        <v>3</v>
      </c>
      <c r="L64" s="59">
        <f>'[1]estab-1'!G60</f>
        <v>3</v>
      </c>
      <c r="M64" s="59">
        <f t="shared" si="15"/>
        <v>74</v>
      </c>
      <c r="N64" s="59">
        <f>'[1]12'!K121</f>
        <v>74</v>
      </c>
      <c r="O64" s="59">
        <f t="shared" si="16"/>
        <v>74</v>
      </c>
      <c r="P64" s="59">
        <f>'[1]12'!K122</f>
        <v>74</v>
      </c>
      <c r="Q64" s="44"/>
      <c r="R64" s="44" t="str">
        <f t="shared" si="2"/>
        <v>y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</row>
    <row r="65" spans="1:29" ht="15.75" customHeight="1">
      <c r="A65" s="57"/>
      <c r="B65" s="57">
        <v>53</v>
      </c>
      <c r="C65" s="236"/>
      <c r="D65" s="58" t="s">
        <v>87</v>
      </c>
      <c r="E65" s="59" t="s">
        <v>189</v>
      </c>
      <c r="F65" s="59">
        <f>'[1]1'!F65</f>
        <v>231</v>
      </c>
      <c r="G65" s="59">
        <f>'[1]1'!G65</f>
        <v>231</v>
      </c>
      <c r="H65" s="59">
        <f>'[1]1'!H65</f>
        <v>231</v>
      </c>
      <c r="I65" s="59">
        <v>1</v>
      </c>
      <c r="J65" s="59">
        <f>'[1]estab-1'!C61</f>
        <v>1</v>
      </c>
      <c r="K65" s="59">
        <v>9</v>
      </c>
      <c r="L65" s="59">
        <f>'[1]estab-1'!G61</f>
        <v>9</v>
      </c>
      <c r="M65" s="59">
        <f t="shared" si="15"/>
        <v>231</v>
      </c>
      <c r="N65" s="59">
        <f>'[1]12'!K123</f>
        <v>231</v>
      </c>
      <c r="O65" s="59">
        <f t="shared" si="16"/>
        <v>231</v>
      </c>
      <c r="P65" s="59">
        <f>'[1]12'!K124</f>
        <v>231</v>
      </c>
      <c r="Q65" s="60" t="s">
        <v>218</v>
      </c>
      <c r="R65" s="44" t="str">
        <f t="shared" si="2"/>
        <v>y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1:29" ht="15">
      <c r="A66" s="57"/>
      <c r="B66" s="57">
        <v>54</v>
      </c>
      <c r="C66" s="236"/>
      <c r="D66" s="58" t="s">
        <v>88</v>
      </c>
      <c r="E66" s="59" t="s">
        <v>211</v>
      </c>
      <c r="F66" s="59">
        <f>'[1]1'!F66</f>
        <v>126</v>
      </c>
      <c r="G66" s="59">
        <f>'[1]1'!G66</f>
        <v>126</v>
      </c>
      <c r="H66" s="59">
        <f>'[1]1'!H66</f>
        <v>126</v>
      </c>
      <c r="I66" s="59">
        <v>1</v>
      </c>
      <c r="J66" s="59">
        <f>'[1]estab-1'!C62</f>
        <v>1</v>
      </c>
      <c r="K66" s="59">
        <v>5</v>
      </c>
      <c r="L66" s="59">
        <f>'[1]estab-1'!G62</f>
        <v>5</v>
      </c>
      <c r="M66" s="59">
        <f t="shared" si="15"/>
        <v>126</v>
      </c>
      <c r="N66" s="59">
        <f>'[1]12'!K125</f>
        <v>125</v>
      </c>
      <c r="O66" s="59">
        <f t="shared" si="16"/>
        <v>126</v>
      </c>
      <c r="P66" s="59">
        <f>'[1]12'!K126</f>
        <v>125</v>
      </c>
      <c r="Q66" s="44"/>
      <c r="R66" s="44" t="str">
        <f t="shared" si="2"/>
        <v>y</v>
      </c>
      <c r="S66" s="44"/>
      <c r="U66" s="44"/>
      <c r="V66" s="44"/>
      <c r="W66" s="44"/>
      <c r="X66" s="44"/>
      <c r="Y66" s="44"/>
      <c r="Z66" s="44"/>
      <c r="AA66" s="44"/>
      <c r="AB66" s="44"/>
      <c r="AC66" s="44"/>
    </row>
    <row r="67" spans="1:29" ht="17.25" customHeight="1">
      <c r="A67" s="57"/>
      <c r="B67" s="57"/>
      <c r="C67" s="232"/>
      <c r="D67" s="62" t="s">
        <v>40</v>
      </c>
      <c r="E67" s="63"/>
      <c r="F67" s="63">
        <f aca="true" t="shared" si="17" ref="F67:P67">SUM(F58:F66)</f>
        <v>1032</v>
      </c>
      <c r="G67" s="63">
        <f t="shared" si="17"/>
        <v>1032</v>
      </c>
      <c r="H67" s="63">
        <f t="shared" si="17"/>
        <v>1032</v>
      </c>
      <c r="I67" s="63">
        <f t="shared" si="17"/>
        <v>9</v>
      </c>
      <c r="J67" s="63">
        <f t="shared" si="17"/>
        <v>6</v>
      </c>
      <c r="K67" s="63">
        <f t="shared" si="17"/>
        <v>43</v>
      </c>
      <c r="L67" s="63">
        <f t="shared" si="17"/>
        <v>40</v>
      </c>
      <c r="M67" s="63">
        <f t="shared" si="17"/>
        <v>1032</v>
      </c>
      <c r="N67" s="63">
        <f t="shared" si="17"/>
        <v>1029</v>
      </c>
      <c r="O67" s="63">
        <f t="shared" si="17"/>
        <v>1032</v>
      </c>
      <c r="P67" s="63">
        <f t="shared" si="17"/>
        <v>1026</v>
      </c>
      <c r="Q67" s="66"/>
      <c r="R67" s="44" t="str">
        <f t="shared" si="2"/>
        <v>n</v>
      </c>
      <c r="S67" s="66"/>
      <c r="T67" s="44"/>
      <c r="U67" s="66"/>
      <c r="V67" s="66"/>
      <c r="W67" s="66"/>
      <c r="X67" s="66"/>
      <c r="Y67" s="66"/>
      <c r="Z67" s="66"/>
      <c r="AA67" s="66"/>
      <c r="AB67" s="66"/>
      <c r="AC67" s="66"/>
    </row>
    <row r="68" spans="1:29" ht="19.5" customHeight="1">
      <c r="A68" s="57">
        <v>8</v>
      </c>
      <c r="B68" s="57">
        <v>55</v>
      </c>
      <c r="C68" s="258" t="s">
        <v>219</v>
      </c>
      <c r="D68" s="58" t="s">
        <v>89</v>
      </c>
      <c r="E68" s="59" t="s">
        <v>189</v>
      </c>
      <c r="F68" s="59">
        <f>'[1]1'!F68</f>
        <v>81</v>
      </c>
      <c r="G68" s="59">
        <f>'[1]1'!G68</f>
        <v>81</v>
      </c>
      <c r="H68" s="59">
        <f>'[1]1'!H68</f>
        <v>81</v>
      </c>
      <c r="I68" s="59">
        <v>1</v>
      </c>
      <c r="J68" s="59">
        <f>'[1]estab-1'!C64</f>
        <v>1</v>
      </c>
      <c r="K68" s="59">
        <v>4</v>
      </c>
      <c r="L68" s="59">
        <f>'[1]estab-1'!G64</f>
        <v>4</v>
      </c>
      <c r="M68" s="59">
        <f aca="true" t="shared" si="18" ref="M68:M82">F68</f>
        <v>81</v>
      </c>
      <c r="N68" s="59">
        <f>'[1]12'!K129</f>
        <v>80</v>
      </c>
      <c r="O68" s="59">
        <f aca="true" t="shared" si="19" ref="O68:O82">F68</f>
        <v>81</v>
      </c>
      <c r="P68" s="59">
        <f>'[1]12'!K130</f>
        <v>79</v>
      </c>
      <c r="Q68" s="44"/>
      <c r="R68" s="44" t="str">
        <f t="shared" si="2"/>
        <v>y</v>
      </c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</row>
    <row r="69" spans="1:29" ht="15">
      <c r="A69" s="57"/>
      <c r="B69" s="57">
        <v>56</v>
      </c>
      <c r="C69" s="236"/>
      <c r="D69" s="58" t="s">
        <v>91</v>
      </c>
      <c r="E69" s="59" t="s">
        <v>189</v>
      </c>
      <c r="F69" s="59">
        <f>'[1]1'!F69</f>
        <v>53</v>
      </c>
      <c r="G69" s="59">
        <f>'[1]1'!G69</f>
        <v>53</v>
      </c>
      <c r="H69" s="59">
        <f>'[1]1'!H69</f>
        <v>53</v>
      </c>
      <c r="I69" s="59">
        <v>1</v>
      </c>
      <c r="J69" s="59">
        <f>'[1]estab-1'!C65</f>
        <v>0</v>
      </c>
      <c r="K69" s="59">
        <v>2</v>
      </c>
      <c r="L69" s="59">
        <f>'[1]estab-1'!G65</f>
        <v>2</v>
      </c>
      <c r="M69" s="59">
        <f t="shared" si="18"/>
        <v>53</v>
      </c>
      <c r="N69" s="59">
        <f>'[1]12'!K131</f>
        <v>53</v>
      </c>
      <c r="O69" s="59">
        <f t="shared" si="19"/>
        <v>53</v>
      </c>
      <c r="P69" s="59">
        <f>'[1]12'!K132</f>
        <v>52</v>
      </c>
      <c r="Q69" s="60" t="s">
        <v>220</v>
      </c>
      <c r="R69" s="44" t="str">
        <f t="shared" si="2"/>
        <v>n</v>
      </c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ht="15">
      <c r="A70" s="57"/>
      <c r="B70" s="57">
        <v>57</v>
      </c>
      <c r="C70" s="236"/>
      <c r="D70" s="58" t="s">
        <v>92</v>
      </c>
      <c r="E70" s="59" t="s">
        <v>189</v>
      </c>
      <c r="F70" s="59">
        <f>'[1]1'!F70</f>
        <v>66</v>
      </c>
      <c r="G70" s="59">
        <f>'[1]1'!G70</f>
        <v>66</v>
      </c>
      <c r="H70" s="59">
        <f>'[1]1'!H70</f>
        <v>66</v>
      </c>
      <c r="I70" s="59">
        <v>1</v>
      </c>
      <c r="J70" s="59">
        <f>'[1]estab-1'!C66</f>
        <v>0</v>
      </c>
      <c r="K70" s="59">
        <v>2</v>
      </c>
      <c r="L70" s="59">
        <f>'[1]estab-1'!G66</f>
        <v>1</v>
      </c>
      <c r="M70" s="59">
        <f t="shared" si="18"/>
        <v>66</v>
      </c>
      <c r="N70" s="59">
        <f>'[1]12'!K133</f>
        <v>63</v>
      </c>
      <c r="O70" s="59">
        <f t="shared" si="19"/>
        <v>66</v>
      </c>
      <c r="P70" s="59">
        <f>'[1]12'!K134</f>
        <v>63</v>
      </c>
      <c r="Q70" s="44"/>
      <c r="R70" s="44" t="str">
        <f t="shared" si="2"/>
        <v>n</v>
      </c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ht="15">
      <c r="A71" s="57"/>
      <c r="B71" s="57">
        <v>58</v>
      </c>
      <c r="C71" s="236"/>
      <c r="D71" s="58" t="s">
        <v>93</v>
      </c>
      <c r="E71" s="59" t="s">
        <v>189</v>
      </c>
      <c r="F71" s="59">
        <f>'[1]1'!F71</f>
        <v>86</v>
      </c>
      <c r="G71" s="59">
        <f>'[1]1'!G71</f>
        <v>86</v>
      </c>
      <c r="H71" s="59">
        <f>'[1]1'!H71</f>
        <v>86</v>
      </c>
      <c r="I71" s="59">
        <v>1</v>
      </c>
      <c r="J71" s="59">
        <f>'[1]estab-1'!C67</f>
        <v>0</v>
      </c>
      <c r="K71" s="59">
        <v>4</v>
      </c>
      <c r="L71" s="59">
        <f>'[1]estab-1'!G67</f>
        <v>4</v>
      </c>
      <c r="M71" s="59">
        <f t="shared" si="18"/>
        <v>86</v>
      </c>
      <c r="N71" s="59">
        <f>'[1]12'!K135</f>
        <v>86</v>
      </c>
      <c r="O71" s="59">
        <f t="shared" si="19"/>
        <v>86</v>
      </c>
      <c r="P71" s="59">
        <f>'[1]12'!K136</f>
        <v>85</v>
      </c>
      <c r="Q71" s="60" t="s">
        <v>221</v>
      </c>
      <c r="R71" s="44" t="str">
        <f t="shared" si="2"/>
        <v>n</v>
      </c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1:29" ht="15">
      <c r="A72" s="57"/>
      <c r="B72" s="57">
        <v>59</v>
      </c>
      <c r="C72" s="236"/>
      <c r="D72" s="58" t="s">
        <v>94</v>
      </c>
      <c r="E72" s="59" t="s">
        <v>189</v>
      </c>
      <c r="F72" s="59">
        <f>'[1]1'!F72</f>
        <v>203</v>
      </c>
      <c r="G72" s="59">
        <f>'[1]1'!G72</f>
        <v>203</v>
      </c>
      <c r="H72" s="59">
        <f>'[1]1'!H72</f>
        <v>203</v>
      </c>
      <c r="I72" s="59">
        <v>1</v>
      </c>
      <c r="J72" s="59">
        <f>'[1]estab-1'!C68</f>
        <v>1</v>
      </c>
      <c r="K72" s="59">
        <v>7</v>
      </c>
      <c r="L72" s="59">
        <f>'[1]estab-1'!G68</f>
        <v>3</v>
      </c>
      <c r="M72" s="59">
        <f t="shared" si="18"/>
        <v>203</v>
      </c>
      <c r="N72" s="59">
        <f>'[1]12'!K137</f>
        <v>199</v>
      </c>
      <c r="O72" s="59">
        <f t="shared" si="19"/>
        <v>203</v>
      </c>
      <c r="P72" s="59">
        <f>'[1]12'!K138</f>
        <v>197</v>
      </c>
      <c r="Q72" s="60" t="s">
        <v>222</v>
      </c>
      <c r="R72" s="44" t="str">
        <f t="shared" si="2"/>
        <v>y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ht="19.5" customHeight="1">
      <c r="A73" s="57"/>
      <c r="B73" s="57">
        <v>60</v>
      </c>
      <c r="C73" s="258" t="s">
        <v>223</v>
      </c>
      <c r="D73" s="58" t="s">
        <v>95</v>
      </c>
      <c r="E73" s="59" t="s">
        <v>189</v>
      </c>
      <c r="F73" s="59">
        <f>'[1]1'!F73</f>
        <v>55</v>
      </c>
      <c r="G73" s="59">
        <f>'[1]1'!G73</f>
        <v>55</v>
      </c>
      <c r="H73" s="59">
        <f>'[1]1'!H73</f>
        <v>55</v>
      </c>
      <c r="I73" s="59">
        <v>1</v>
      </c>
      <c r="J73" s="59">
        <f>'[1]estab-1'!C69</f>
        <v>1</v>
      </c>
      <c r="K73" s="59">
        <v>2</v>
      </c>
      <c r="L73" s="59">
        <f>'[1]estab-1'!G69</f>
        <v>2</v>
      </c>
      <c r="M73" s="59">
        <f t="shared" si="18"/>
        <v>55</v>
      </c>
      <c r="N73" s="59">
        <f>'[1]12'!K139</f>
        <v>54</v>
      </c>
      <c r="O73" s="59">
        <f t="shared" si="19"/>
        <v>55</v>
      </c>
      <c r="P73" s="59">
        <f>'[1]12'!K140</f>
        <v>54</v>
      </c>
      <c r="Q73" s="44"/>
      <c r="R73" s="44" t="str">
        <f t="shared" si="2"/>
        <v>y</v>
      </c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ht="15">
      <c r="A74" s="57"/>
      <c r="B74" s="57">
        <v>61</v>
      </c>
      <c r="C74" s="236"/>
      <c r="D74" s="58" t="s">
        <v>224</v>
      </c>
      <c r="E74" s="59" t="s">
        <v>189</v>
      </c>
      <c r="F74" s="59">
        <f>'[1]1'!F74</f>
        <v>103</v>
      </c>
      <c r="G74" s="59">
        <f>'[1]1'!G74</f>
        <v>103</v>
      </c>
      <c r="H74" s="59">
        <f>'[1]1'!H74</f>
        <v>103</v>
      </c>
      <c r="I74" s="59">
        <v>1</v>
      </c>
      <c r="J74" s="59">
        <f>'[1]estab-1'!C70</f>
        <v>0</v>
      </c>
      <c r="K74" s="59">
        <v>5</v>
      </c>
      <c r="L74" s="59">
        <f>'[1]estab-1'!G70</f>
        <v>2</v>
      </c>
      <c r="M74" s="59">
        <f t="shared" si="18"/>
        <v>103</v>
      </c>
      <c r="N74" s="59">
        <f>'[1]12'!K141</f>
        <v>103</v>
      </c>
      <c r="O74" s="59">
        <f t="shared" si="19"/>
        <v>103</v>
      </c>
      <c r="P74" s="59">
        <f>'[1]12'!K142</f>
        <v>103</v>
      </c>
      <c r="Q74" s="44"/>
      <c r="R74" s="44" t="str">
        <f t="shared" si="2"/>
        <v>n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ht="15">
      <c r="A75" s="57"/>
      <c r="B75" s="57">
        <v>62</v>
      </c>
      <c r="C75" s="236"/>
      <c r="D75" s="58" t="s">
        <v>97</v>
      </c>
      <c r="E75" s="59" t="s">
        <v>189</v>
      </c>
      <c r="F75" s="59">
        <f>'[1]1'!F75</f>
        <v>44</v>
      </c>
      <c r="G75" s="59">
        <f>'[1]1'!G75</f>
        <v>44</v>
      </c>
      <c r="H75" s="59">
        <f>'[1]1'!H75</f>
        <v>44</v>
      </c>
      <c r="I75" s="59">
        <v>1</v>
      </c>
      <c r="J75" s="59">
        <f>'[1]estab-1'!C71</f>
        <v>0</v>
      </c>
      <c r="K75" s="59">
        <v>2</v>
      </c>
      <c r="L75" s="59">
        <f>'[1]estab-1'!G71</f>
        <v>1</v>
      </c>
      <c r="M75" s="59">
        <f t="shared" si="18"/>
        <v>44</v>
      </c>
      <c r="N75" s="59">
        <f>'[1]12'!K143</f>
        <v>43</v>
      </c>
      <c r="O75" s="59">
        <f t="shared" si="19"/>
        <v>44</v>
      </c>
      <c r="P75" s="59">
        <f>'[1]12'!K144</f>
        <v>44</v>
      </c>
      <c r="Q75" s="44"/>
      <c r="R75" s="44" t="str">
        <f t="shared" si="2"/>
        <v>n</v>
      </c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ht="15">
      <c r="A76" s="57"/>
      <c r="B76" s="57">
        <v>63</v>
      </c>
      <c r="C76" s="236"/>
      <c r="D76" s="58" t="s">
        <v>98</v>
      </c>
      <c r="E76" s="59" t="s">
        <v>189</v>
      </c>
      <c r="F76" s="59">
        <f>'[1]1'!F76</f>
        <v>43</v>
      </c>
      <c r="G76" s="59">
        <f>'[1]1'!G76</f>
        <v>43</v>
      </c>
      <c r="H76" s="59">
        <f>'[1]1'!H76</f>
        <v>43</v>
      </c>
      <c r="I76" s="59">
        <v>1</v>
      </c>
      <c r="J76" s="59">
        <f>'[1]estab-1'!C72</f>
        <v>0</v>
      </c>
      <c r="K76" s="59">
        <v>2</v>
      </c>
      <c r="L76" s="59">
        <f>'[1]estab-1'!G72</f>
        <v>1</v>
      </c>
      <c r="M76" s="59">
        <f t="shared" si="18"/>
        <v>43</v>
      </c>
      <c r="N76" s="59">
        <f>'[1]12'!K145</f>
        <v>43</v>
      </c>
      <c r="O76" s="59">
        <f t="shared" si="19"/>
        <v>43</v>
      </c>
      <c r="P76" s="59">
        <f>'[1]12'!K146</f>
        <v>42</v>
      </c>
      <c r="Q76" s="44"/>
      <c r="R76" s="44" t="str">
        <f t="shared" si="2"/>
        <v>n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ht="15">
      <c r="A77" s="57"/>
      <c r="B77" s="57">
        <v>64</v>
      </c>
      <c r="C77" s="236"/>
      <c r="D77" s="58" t="s">
        <v>99</v>
      </c>
      <c r="E77" s="59" t="s">
        <v>189</v>
      </c>
      <c r="F77" s="59">
        <f>'[1]1'!F77</f>
        <v>70</v>
      </c>
      <c r="G77" s="59">
        <f>'[1]1'!G77</f>
        <v>70</v>
      </c>
      <c r="H77" s="59">
        <f>'[1]1'!H77</f>
        <v>70</v>
      </c>
      <c r="I77" s="59">
        <v>1</v>
      </c>
      <c r="J77" s="59">
        <f>'[1]estab-1'!C73</f>
        <v>1</v>
      </c>
      <c r="K77" s="59">
        <v>4</v>
      </c>
      <c r="L77" s="59">
        <f>'[1]estab-1'!G73</f>
        <v>1</v>
      </c>
      <c r="M77" s="59">
        <f t="shared" si="18"/>
        <v>70</v>
      </c>
      <c r="N77" s="59">
        <f>'[1]12'!K147</f>
        <v>70</v>
      </c>
      <c r="O77" s="59">
        <f t="shared" si="19"/>
        <v>70</v>
      </c>
      <c r="P77" s="59">
        <f>'[1]12'!K148</f>
        <v>70</v>
      </c>
      <c r="Q77" s="44"/>
      <c r="R77" s="44" t="str">
        <f t="shared" si="2"/>
        <v>y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ht="15">
      <c r="A78" s="57"/>
      <c r="B78" s="57">
        <v>65</v>
      </c>
      <c r="C78" s="236"/>
      <c r="D78" s="58" t="s">
        <v>100</v>
      </c>
      <c r="E78" s="59" t="s">
        <v>189</v>
      </c>
      <c r="F78" s="59">
        <f>'[1]1'!F78</f>
        <v>52</v>
      </c>
      <c r="G78" s="59">
        <f>'[1]1'!G78</f>
        <v>52</v>
      </c>
      <c r="H78" s="59">
        <f>'[1]1'!H78</f>
        <v>52</v>
      </c>
      <c r="I78" s="59">
        <v>1</v>
      </c>
      <c r="J78" s="59">
        <f>'[1]estab-1'!C74</f>
        <v>1</v>
      </c>
      <c r="K78" s="59">
        <v>2</v>
      </c>
      <c r="L78" s="59">
        <f>'[1]estab-1'!G74</f>
        <v>1</v>
      </c>
      <c r="M78" s="59">
        <f t="shared" si="18"/>
        <v>52</v>
      </c>
      <c r="N78" s="59">
        <f>'[1]12'!K149</f>
        <v>52</v>
      </c>
      <c r="O78" s="59">
        <f t="shared" si="19"/>
        <v>52</v>
      </c>
      <c r="P78" s="59">
        <f>'[1]12'!K150</f>
        <v>52</v>
      </c>
      <c r="Q78" s="44"/>
      <c r="R78" s="44" t="str">
        <f t="shared" si="2"/>
        <v>y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ht="15">
      <c r="A79" s="57"/>
      <c r="B79" s="57">
        <v>66</v>
      </c>
      <c r="C79" s="236"/>
      <c r="D79" s="58" t="s">
        <v>101</v>
      </c>
      <c r="E79" s="59" t="s">
        <v>189</v>
      </c>
      <c r="F79" s="59">
        <f>'[1]1'!F79</f>
        <v>64</v>
      </c>
      <c r="G79" s="59">
        <f>'[1]1'!G79</f>
        <v>64</v>
      </c>
      <c r="H79" s="59">
        <f>'[1]1'!H79</f>
        <v>64</v>
      </c>
      <c r="I79" s="59">
        <v>1</v>
      </c>
      <c r="J79" s="59">
        <f>'[1]estab-1'!C75</f>
        <v>1</v>
      </c>
      <c r="K79" s="59">
        <v>2</v>
      </c>
      <c r="L79" s="59">
        <f>'[1]estab-1'!G75</f>
        <v>2</v>
      </c>
      <c r="M79" s="59">
        <f t="shared" si="18"/>
        <v>64</v>
      </c>
      <c r="N79" s="59">
        <f>'[1]12'!K151</f>
        <v>63</v>
      </c>
      <c r="O79" s="59">
        <f t="shared" si="19"/>
        <v>64</v>
      </c>
      <c r="P79" s="59">
        <f>'[1]12'!K152</f>
        <v>62</v>
      </c>
      <c r="Q79" s="44"/>
      <c r="R79" s="44" t="str">
        <f t="shared" si="2"/>
        <v>y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ht="15">
      <c r="A80" s="57"/>
      <c r="B80" s="57">
        <v>67</v>
      </c>
      <c r="C80" s="236"/>
      <c r="D80" s="58" t="s">
        <v>102</v>
      </c>
      <c r="E80" s="59" t="s">
        <v>189</v>
      </c>
      <c r="F80" s="59">
        <f>'[1]1'!F80</f>
        <v>45</v>
      </c>
      <c r="G80" s="59">
        <f>'[1]1'!G80</f>
        <v>45</v>
      </c>
      <c r="H80" s="59">
        <f>'[1]1'!H80</f>
        <v>45</v>
      </c>
      <c r="I80" s="59">
        <v>1</v>
      </c>
      <c r="J80" s="59">
        <f>'[1]estab-1'!C76</f>
        <v>0</v>
      </c>
      <c r="K80" s="59">
        <v>2</v>
      </c>
      <c r="L80" s="59">
        <f>'[1]estab-1'!G76</f>
        <v>1</v>
      </c>
      <c r="M80" s="59">
        <f t="shared" si="18"/>
        <v>45</v>
      </c>
      <c r="N80" s="59">
        <f>'[1]12'!K153</f>
        <v>45</v>
      </c>
      <c r="O80" s="59">
        <f t="shared" si="19"/>
        <v>45</v>
      </c>
      <c r="P80" s="59">
        <f>'[1]12'!K154</f>
        <v>44</v>
      </c>
      <c r="Q80" s="44"/>
      <c r="R80" s="44" t="str">
        <f t="shared" si="2"/>
        <v>n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ht="15">
      <c r="A81" s="57"/>
      <c r="B81" s="57">
        <v>68</v>
      </c>
      <c r="C81" s="236"/>
      <c r="D81" s="58" t="s">
        <v>103</v>
      </c>
      <c r="E81" s="59" t="s">
        <v>189</v>
      </c>
      <c r="F81" s="59">
        <f>'[1]1'!F81</f>
        <v>59</v>
      </c>
      <c r="G81" s="59">
        <f>'[1]1'!G81</f>
        <v>59</v>
      </c>
      <c r="H81" s="59">
        <f>'[1]1'!H81</f>
        <v>59</v>
      </c>
      <c r="I81" s="59">
        <v>1</v>
      </c>
      <c r="J81" s="59">
        <f>'[1]estab-1'!C77</f>
        <v>1</v>
      </c>
      <c r="K81" s="59">
        <v>2</v>
      </c>
      <c r="L81" s="59">
        <f>'[1]estab-1'!G77</f>
        <v>2</v>
      </c>
      <c r="M81" s="59">
        <f t="shared" si="18"/>
        <v>59</v>
      </c>
      <c r="N81" s="59">
        <f>'[1]12'!K155</f>
        <v>59</v>
      </c>
      <c r="O81" s="59">
        <f t="shared" si="19"/>
        <v>59</v>
      </c>
      <c r="P81" s="59">
        <f>'[1]12'!K156</f>
        <v>58</v>
      </c>
      <c r="Q81" s="44"/>
      <c r="R81" s="44" t="str">
        <f t="shared" si="2"/>
        <v>y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ht="15">
      <c r="A82" s="57"/>
      <c r="B82" s="57">
        <v>69</v>
      </c>
      <c r="C82" s="236"/>
      <c r="D82" s="58" t="s">
        <v>104</v>
      </c>
      <c r="E82" s="59" t="s">
        <v>189</v>
      </c>
      <c r="F82" s="59">
        <f>'[1]1'!F82</f>
        <v>58</v>
      </c>
      <c r="G82" s="59">
        <f>'[1]1'!G82</f>
        <v>58</v>
      </c>
      <c r="H82" s="59">
        <f>'[1]1'!H82</f>
        <v>58</v>
      </c>
      <c r="I82" s="59">
        <v>1</v>
      </c>
      <c r="J82" s="59">
        <f>'[1]estab-1'!C78</f>
        <v>1</v>
      </c>
      <c r="K82" s="59">
        <v>2</v>
      </c>
      <c r="L82" s="59">
        <f>'[1]estab-1'!G78</f>
        <v>2</v>
      </c>
      <c r="M82" s="59">
        <f t="shared" si="18"/>
        <v>58</v>
      </c>
      <c r="N82" s="59">
        <f>'[1]12'!K157</f>
        <v>58</v>
      </c>
      <c r="O82" s="59">
        <f t="shared" si="19"/>
        <v>58</v>
      </c>
      <c r="P82" s="59">
        <f>'[1]12'!K158</f>
        <v>56</v>
      </c>
      <c r="Q82" s="44"/>
      <c r="R82" s="44" t="str">
        <f t="shared" si="2"/>
        <v>y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ht="18.75" customHeight="1">
      <c r="A83" s="57"/>
      <c r="B83" s="71"/>
      <c r="C83" s="236"/>
      <c r="D83" s="62" t="s">
        <v>40</v>
      </c>
      <c r="E83" s="63"/>
      <c r="F83" s="63">
        <f aca="true" t="shared" si="20" ref="F83:P83">SUM(F68:F82)</f>
        <v>1082</v>
      </c>
      <c r="G83" s="63">
        <f t="shared" si="20"/>
        <v>1082</v>
      </c>
      <c r="H83" s="63">
        <f t="shared" si="20"/>
        <v>1082</v>
      </c>
      <c r="I83" s="63">
        <f t="shared" si="20"/>
        <v>15</v>
      </c>
      <c r="J83" s="63">
        <f t="shared" si="20"/>
        <v>8</v>
      </c>
      <c r="K83" s="63">
        <f t="shared" si="20"/>
        <v>44</v>
      </c>
      <c r="L83" s="63">
        <f t="shared" si="20"/>
        <v>29</v>
      </c>
      <c r="M83" s="63">
        <f t="shared" si="20"/>
        <v>1082</v>
      </c>
      <c r="N83" s="63">
        <f t="shared" si="20"/>
        <v>1071</v>
      </c>
      <c r="O83" s="63">
        <f t="shared" si="20"/>
        <v>1082</v>
      </c>
      <c r="P83" s="63">
        <f t="shared" si="20"/>
        <v>1061</v>
      </c>
      <c r="Q83" s="66"/>
      <c r="R83" s="44" t="str">
        <f t="shared" si="2"/>
        <v>n</v>
      </c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ht="18" customHeight="1">
      <c r="A84" s="57">
        <v>9</v>
      </c>
      <c r="B84" s="57">
        <v>70</v>
      </c>
      <c r="C84" s="258" t="s">
        <v>105</v>
      </c>
      <c r="D84" s="58" t="s">
        <v>106</v>
      </c>
      <c r="E84" s="59" t="s">
        <v>206</v>
      </c>
      <c r="F84" s="59">
        <f>'[1]1'!F84</f>
        <v>101</v>
      </c>
      <c r="G84" s="59">
        <f>'[1]1'!G84</f>
        <v>101</v>
      </c>
      <c r="H84" s="59">
        <f>'[1]1'!H84</f>
        <v>101</v>
      </c>
      <c r="I84" s="59">
        <v>1</v>
      </c>
      <c r="J84" s="59">
        <f>'[1]estab-1'!C80</f>
        <v>0</v>
      </c>
      <c r="K84" s="59">
        <v>4</v>
      </c>
      <c r="L84" s="59">
        <f>'[1]estab-1'!G80</f>
        <v>4</v>
      </c>
      <c r="M84" s="59">
        <f aca="true" t="shared" si="21" ref="M84:M91">F84</f>
        <v>101</v>
      </c>
      <c r="N84" s="59">
        <f>'[1]12'!K161</f>
        <v>98</v>
      </c>
      <c r="O84" s="59">
        <f aca="true" t="shared" si="22" ref="O84:O91">F84</f>
        <v>101</v>
      </c>
      <c r="P84" s="59">
        <f>'[1]12'!K162</f>
        <v>98</v>
      </c>
      <c r="Q84" s="60" t="s">
        <v>225</v>
      </c>
      <c r="R84" s="44" t="str">
        <f t="shared" si="2"/>
        <v>n</v>
      </c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ht="18" customHeight="1">
      <c r="A85" s="57"/>
      <c r="B85" s="57">
        <v>71</v>
      </c>
      <c r="C85" s="236"/>
      <c r="D85" s="58" t="s">
        <v>107</v>
      </c>
      <c r="E85" s="59" t="s">
        <v>189</v>
      </c>
      <c r="F85" s="59">
        <f>'[1]1'!F85</f>
        <v>96</v>
      </c>
      <c r="G85" s="59">
        <f>'[1]1'!G85</f>
        <v>96</v>
      </c>
      <c r="H85" s="59">
        <f>'[1]1'!H85</f>
        <v>96</v>
      </c>
      <c r="I85" s="59">
        <v>1</v>
      </c>
      <c r="J85" s="59">
        <f>'[1]estab-1'!C81</f>
        <v>1</v>
      </c>
      <c r="K85" s="59">
        <v>4</v>
      </c>
      <c r="L85" s="59">
        <f>'[1]estab-1'!G81</f>
        <v>3</v>
      </c>
      <c r="M85" s="59">
        <f t="shared" si="21"/>
        <v>96</v>
      </c>
      <c r="N85" s="59">
        <f>'[1]12'!K163</f>
        <v>94</v>
      </c>
      <c r="O85" s="59">
        <f t="shared" si="22"/>
        <v>96</v>
      </c>
      <c r="P85" s="59">
        <f>'[1]12'!K164</f>
        <v>92</v>
      </c>
      <c r="Q85" s="44"/>
      <c r="R85" s="44" t="str">
        <f t="shared" si="2"/>
        <v>y</v>
      </c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ht="18" customHeight="1">
      <c r="A86" s="57"/>
      <c r="B86" s="57">
        <v>72</v>
      </c>
      <c r="C86" s="236"/>
      <c r="D86" s="58" t="s">
        <v>108</v>
      </c>
      <c r="E86" s="59" t="s">
        <v>189</v>
      </c>
      <c r="F86" s="59">
        <f>'[1]1'!F86</f>
        <v>78</v>
      </c>
      <c r="G86" s="59">
        <f>'[1]1'!G86</f>
        <v>78</v>
      </c>
      <c r="H86" s="59">
        <f>'[1]1'!H86</f>
        <v>78</v>
      </c>
      <c r="I86" s="59">
        <v>1</v>
      </c>
      <c r="J86" s="59">
        <f>'[1]estab-1'!C82</f>
        <v>1</v>
      </c>
      <c r="K86" s="59">
        <v>4</v>
      </c>
      <c r="L86" s="59">
        <f>'[1]estab-1'!G82</f>
        <v>1</v>
      </c>
      <c r="M86" s="59">
        <f t="shared" si="21"/>
        <v>78</v>
      </c>
      <c r="N86" s="59">
        <f>'[1]12'!K165</f>
        <v>72</v>
      </c>
      <c r="O86" s="59">
        <f t="shared" si="22"/>
        <v>78</v>
      </c>
      <c r="P86" s="59">
        <f>'[1]12'!K166</f>
        <v>69</v>
      </c>
      <c r="Q86" s="44"/>
      <c r="R86" s="44" t="str">
        <f t="shared" si="2"/>
        <v>y</v>
      </c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ht="18" customHeight="1">
      <c r="A87" s="57"/>
      <c r="B87" s="57">
        <v>73</v>
      </c>
      <c r="C87" s="236"/>
      <c r="D87" s="58" t="s">
        <v>105</v>
      </c>
      <c r="E87" s="59" t="s">
        <v>189</v>
      </c>
      <c r="F87" s="59">
        <f>'[1]1'!F87</f>
        <v>118</v>
      </c>
      <c r="G87" s="59">
        <f>'[1]1'!G87</f>
        <v>118</v>
      </c>
      <c r="H87" s="59">
        <f>'[1]1'!H87</f>
        <v>118</v>
      </c>
      <c r="I87" s="59">
        <v>1</v>
      </c>
      <c r="J87" s="59">
        <f>'[1]estab-1'!C83</f>
        <v>1</v>
      </c>
      <c r="K87" s="59">
        <v>4</v>
      </c>
      <c r="L87" s="59">
        <f>'[1]estab-1'!G83</f>
        <v>3</v>
      </c>
      <c r="M87" s="59">
        <f t="shared" si="21"/>
        <v>118</v>
      </c>
      <c r="N87" s="59">
        <f>'[1]12'!K167</f>
        <v>108</v>
      </c>
      <c r="O87" s="59">
        <f t="shared" si="22"/>
        <v>118</v>
      </c>
      <c r="P87" s="59">
        <f>'[1]12'!K168</f>
        <v>116</v>
      </c>
      <c r="Q87" s="60" t="s">
        <v>226</v>
      </c>
      <c r="R87" s="44" t="str">
        <f t="shared" si="2"/>
        <v>y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 ht="18" customHeight="1">
      <c r="A88" s="57"/>
      <c r="B88" s="57">
        <v>74</v>
      </c>
      <c r="C88" s="236"/>
      <c r="D88" s="58" t="s">
        <v>109</v>
      </c>
      <c r="E88" s="59" t="s">
        <v>189</v>
      </c>
      <c r="F88" s="59">
        <f>'[1]1'!F88</f>
        <v>74</v>
      </c>
      <c r="G88" s="59">
        <f>'[1]1'!G88</f>
        <v>74</v>
      </c>
      <c r="H88" s="59">
        <f>'[1]1'!H88</f>
        <v>74</v>
      </c>
      <c r="I88" s="59">
        <v>1</v>
      </c>
      <c r="J88" s="59">
        <f>'[1]estab-1'!C84</f>
        <v>1</v>
      </c>
      <c r="K88" s="59">
        <v>3</v>
      </c>
      <c r="L88" s="59">
        <f>'[1]estab-1'!G84</f>
        <v>1</v>
      </c>
      <c r="M88" s="59">
        <f t="shared" si="21"/>
        <v>74</v>
      </c>
      <c r="N88" s="59">
        <f>'[1]12'!K169</f>
        <v>70</v>
      </c>
      <c r="O88" s="59">
        <f t="shared" si="22"/>
        <v>74</v>
      </c>
      <c r="P88" s="59">
        <f>'[1]12'!K170</f>
        <v>72</v>
      </c>
      <c r="Q88" s="44"/>
      <c r="R88" s="44" t="str">
        <f t="shared" si="2"/>
        <v>y</v>
      </c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 ht="18" customHeight="1">
      <c r="A89" s="57"/>
      <c r="B89" s="57">
        <v>75</v>
      </c>
      <c r="C89" s="236"/>
      <c r="D89" s="58" t="s">
        <v>227</v>
      </c>
      <c r="E89" s="59" t="s">
        <v>189</v>
      </c>
      <c r="F89" s="59">
        <f>'[1]1'!F89</f>
        <v>76</v>
      </c>
      <c r="G89" s="59">
        <f>'[1]1'!G89</f>
        <v>76</v>
      </c>
      <c r="H89" s="59">
        <f>'[1]1'!H89</f>
        <v>76</v>
      </c>
      <c r="I89" s="59">
        <v>1</v>
      </c>
      <c r="J89" s="59">
        <f>'[1]estab-1'!C85</f>
        <v>0</v>
      </c>
      <c r="K89" s="59">
        <v>3</v>
      </c>
      <c r="L89" s="59">
        <f>'[1]estab-1'!G85</f>
        <v>3</v>
      </c>
      <c r="M89" s="59">
        <f t="shared" si="21"/>
        <v>76</v>
      </c>
      <c r="N89" s="59">
        <f>'[1]12'!K171</f>
        <v>75</v>
      </c>
      <c r="O89" s="59">
        <f t="shared" si="22"/>
        <v>76</v>
      </c>
      <c r="P89" s="59">
        <f>'[1]12'!K172</f>
        <v>71</v>
      </c>
      <c r="Q89" s="44"/>
      <c r="R89" s="44" t="str">
        <f t="shared" si="2"/>
        <v>n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ht="18" customHeight="1">
      <c r="A90" s="57"/>
      <c r="B90" s="57">
        <v>76</v>
      </c>
      <c r="C90" s="236"/>
      <c r="D90" s="58" t="s">
        <v>111</v>
      </c>
      <c r="E90" s="59" t="s">
        <v>189</v>
      </c>
      <c r="F90" s="59">
        <f>'[1]1'!F90</f>
        <v>60</v>
      </c>
      <c r="G90" s="59">
        <f>'[1]1'!G90</f>
        <v>60</v>
      </c>
      <c r="H90" s="59">
        <f>'[1]1'!H90</f>
        <v>60</v>
      </c>
      <c r="I90" s="59">
        <v>1</v>
      </c>
      <c r="J90" s="59">
        <f>'[1]estab-1'!C86</f>
        <v>0</v>
      </c>
      <c r="K90" s="59">
        <v>2</v>
      </c>
      <c r="L90" s="59">
        <f>'[1]estab-1'!G86</f>
        <v>2</v>
      </c>
      <c r="M90" s="59">
        <f t="shared" si="21"/>
        <v>60</v>
      </c>
      <c r="N90" s="59">
        <f>'[1]12'!K173</f>
        <v>60</v>
      </c>
      <c r="O90" s="59">
        <f t="shared" si="22"/>
        <v>60</v>
      </c>
      <c r="P90" s="59">
        <f>'[1]12'!K174</f>
        <v>58</v>
      </c>
      <c r="Q90" s="60" t="s">
        <v>228</v>
      </c>
      <c r="R90" s="44" t="str">
        <f t="shared" si="2"/>
        <v>n</v>
      </c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ht="18" customHeight="1">
      <c r="A91" s="57"/>
      <c r="B91" s="57">
        <v>77</v>
      </c>
      <c r="C91" s="236"/>
      <c r="D91" s="58" t="s">
        <v>229</v>
      </c>
      <c r="E91" s="59" t="s">
        <v>189</v>
      </c>
      <c r="F91" s="59">
        <f>'[1]1'!F91</f>
        <v>53</v>
      </c>
      <c r="G91" s="59">
        <f>'[1]1'!G91</f>
        <v>53</v>
      </c>
      <c r="H91" s="59">
        <f>'[1]1'!H91</f>
        <v>53</v>
      </c>
      <c r="I91" s="59">
        <v>1</v>
      </c>
      <c r="J91" s="59">
        <f>'[1]estab-1'!C87</f>
        <v>0</v>
      </c>
      <c r="K91" s="59">
        <v>2</v>
      </c>
      <c r="L91" s="59">
        <f>'[1]estab-1'!G87</f>
        <v>1</v>
      </c>
      <c r="M91" s="59">
        <f t="shared" si="21"/>
        <v>53</v>
      </c>
      <c r="N91" s="59">
        <f>'[1]12'!K175</f>
        <v>53</v>
      </c>
      <c r="O91" s="59">
        <f t="shared" si="22"/>
        <v>53</v>
      </c>
      <c r="P91" s="59">
        <f>'[1]12'!K176</f>
        <v>53</v>
      </c>
      <c r="Q91" s="60" t="s">
        <v>230</v>
      </c>
      <c r="R91" s="44" t="str">
        <f t="shared" si="2"/>
        <v>n</v>
      </c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1:29" ht="15.75">
      <c r="A92" s="57"/>
      <c r="B92" s="57"/>
      <c r="C92" s="232"/>
      <c r="D92" s="62" t="s">
        <v>113</v>
      </c>
      <c r="E92" s="63"/>
      <c r="F92" s="63">
        <f aca="true" t="shared" si="23" ref="F92:P92">SUM(F84:F91)</f>
        <v>656</v>
      </c>
      <c r="G92" s="63">
        <f t="shared" si="23"/>
        <v>656</v>
      </c>
      <c r="H92" s="63">
        <f t="shared" si="23"/>
        <v>656</v>
      </c>
      <c r="I92" s="63">
        <f t="shared" si="23"/>
        <v>8</v>
      </c>
      <c r="J92" s="63">
        <f t="shared" si="23"/>
        <v>4</v>
      </c>
      <c r="K92" s="63">
        <f t="shared" si="23"/>
        <v>26</v>
      </c>
      <c r="L92" s="63">
        <f t="shared" si="23"/>
        <v>18</v>
      </c>
      <c r="M92" s="63">
        <f t="shared" si="23"/>
        <v>656</v>
      </c>
      <c r="N92" s="63">
        <f t="shared" si="23"/>
        <v>630</v>
      </c>
      <c r="O92" s="63">
        <f t="shared" si="23"/>
        <v>656</v>
      </c>
      <c r="P92" s="63">
        <f t="shared" si="23"/>
        <v>629</v>
      </c>
      <c r="Q92" s="66"/>
      <c r="R92" s="44" t="str">
        <f t="shared" si="2"/>
        <v>n</v>
      </c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ht="18.75" customHeight="1">
      <c r="A93" s="57">
        <v>10</v>
      </c>
      <c r="B93" s="57">
        <v>78</v>
      </c>
      <c r="C93" s="259" t="s">
        <v>231</v>
      </c>
      <c r="D93" s="58" t="s">
        <v>115</v>
      </c>
      <c r="E93" s="59" t="s">
        <v>189</v>
      </c>
      <c r="F93" s="59">
        <f>'[1]1'!F93</f>
        <v>127</v>
      </c>
      <c r="G93" s="59">
        <f>'[1]1'!G93</f>
        <v>127</v>
      </c>
      <c r="H93" s="59">
        <f>'[1]1'!H93</f>
        <v>127</v>
      </c>
      <c r="I93" s="59">
        <v>1</v>
      </c>
      <c r="J93" s="59">
        <f>'[1]estab-1'!C89</f>
        <v>1</v>
      </c>
      <c r="K93" s="59">
        <v>5</v>
      </c>
      <c r="L93" s="59">
        <f>'[1]estab-1'!G89</f>
        <v>2</v>
      </c>
      <c r="M93" s="59">
        <f>F93</f>
        <v>127</v>
      </c>
      <c r="N93" s="59">
        <f>'[1]12'!K179</f>
        <v>123</v>
      </c>
      <c r="O93" s="59">
        <f>F93</f>
        <v>127</v>
      </c>
      <c r="P93" s="59">
        <f>'[1]12'!K180</f>
        <v>119</v>
      </c>
      <c r="Q93" s="44"/>
      <c r="R93" s="44" t="str">
        <f t="shared" si="2"/>
        <v>y</v>
      </c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1:29" ht="18.75" customHeight="1">
      <c r="A94" s="57"/>
      <c r="B94" s="57">
        <v>79</v>
      </c>
      <c r="C94" s="236"/>
      <c r="D94" s="58" t="s">
        <v>232</v>
      </c>
      <c r="E94" s="59" t="s">
        <v>189</v>
      </c>
      <c r="F94" s="59">
        <f>'[1]1'!F94</f>
        <v>239</v>
      </c>
      <c r="G94" s="59">
        <f>'[1]1'!G94</f>
        <v>239</v>
      </c>
      <c r="H94" s="59">
        <f>'[1]1'!H94</f>
        <v>239</v>
      </c>
      <c r="I94" s="59">
        <v>1</v>
      </c>
      <c r="J94" s="59">
        <f>'[1]estab-1'!C90</f>
        <v>1</v>
      </c>
      <c r="K94" s="59">
        <v>9</v>
      </c>
      <c r="L94" s="59">
        <f>'[1]estab-1'!G90</f>
        <v>6</v>
      </c>
      <c r="M94" s="59">
        <f>F94</f>
        <v>239</v>
      </c>
      <c r="N94" s="59">
        <f>'[1]12'!K181</f>
        <v>232</v>
      </c>
      <c r="O94" s="59">
        <f>F94</f>
        <v>239</v>
      </c>
      <c r="P94" s="59">
        <f>'[1]12'!K182</f>
        <v>231</v>
      </c>
      <c r="Q94" s="60" t="s">
        <v>233</v>
      </c>
      <c r="R94" s="44" t="str">
        <f t="shared" si="2"/>
        <v>y</v>
      </c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 ht="18.75" customHeight="1">
      <c r="A95" s="57"/>
      <c r="B95" s="57">
        <v>80</v>
      </c>
      <c r="C95" s="236"/>
      <c r="D95" s="58" t="s">
        <v>117</v>
      </c>
      <c r="E95" s="59" t="s">
        <v>189</v>
      </c>
      <c r="F95" s="59">
        <f>'[1]1'!F95</f>
        <v>94</v>
      </c>
      <c r="G95" s="59">
        <f>'[1]1'!G95</f>
        <v>94</v>
      </c>
      <c r="H95" s="59">
        <f>'[1]1'!H95</f>
        <v>94</v>
      </c>
      <c r="I95" s="59">
        <v>1</v>
      </c>
      <c r="J95" s="59">
        <f>'[1]estab-1'!C91</f>
        <v>0</v>
      </c>
      <c r="K95" s="59">
        <v>6</v>
      </c>
      <c r="L95" s="59">
        <f>'[1]estab-1'!G91</f>
        <v>2</v>
      </c>
      <c r="M95" s="59">
        <f>F95</f>
        <v>94</v>
      </c>
      <c r="N95" s="59">
        <f>'[1]12'!K183</f>
        <v>93</v>
      </c>
      <c r="O95" s="59">
        <f>F95</f>
        <v>94</v>
      </c>
      <c r="P95" s="59">
        <f>'[1]12'!K184</f>
        <v>92</v>
      </c>
      <c r="Q95" s="44"/>
      <c r="R95" s="44" t="str">
        <f t="shared" si="2"/>
        <v>n</v>
      </c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</row>
    <row r="96" spans="1:29" ht="15.75">
      <c r="A96" s="57"/>
      <c r="B96" s="57"/>
      <c r="C96" s="232"/>
      <c r="D96" s="62" t="s">
        <v>40</v>
      </c>
      <c r="E96" s="63"/>
      <c r="F96" s="63">
        <f aca="true" t="shared" si="24" ref="F96:P96">SUM(F93:F95)</f>
        <v>460</v>
      </c>
      <c r="G96" s="63">
        <f t="shared" si="24"/>
        <v>460</v>
      </c>
      <c r="H96" s="63">
        <f t="shared" si="24"/>
        <v>460</v>
      </c>
      <c r="I96" s="63">
        <f t="shared" si="24"/>
        <v>3</v>
      </c>
      <c r="J96" s="63">
        <f t="shared" si="24"/>
        <v>2</v>
      </c>
      <c r="K96" s="63">
        <f t="shared" si="24"/>
        <v>20</v>
      </c>
      <c r="L96" s="63">
        <f t="shared" si="24"/>
        <v>10</v>
      </c>
      <c r="M96" s="63">
        <f t="shared" si="24"/>
        <v>460</v>
      </c>
      <c r="N96" s="63">
        <f t="shared" si="24"/>
        <v>448</v>
      </c>
      <c r="O96" s="63">
        <f t="shared" si="24"/>
        <v>460</v>
      </c>
      <c r="P96" s="63">
        <f t="shared" si="24"/>
        <v>442</v>
      </c>
      <c r="Q96" s="66"/>
      <c r="R96" s="44" t="str">
        <f t="shared" si="2"/>
        <v>n</v>
      </c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</row>
    <row r="97" spans="1:29" ht="19.5" customHeight="1">
      <c r="A97" s="57">
        <v>11</v>
      </c>
      <c r="B97" s="57">
        <v>81</v>
      </c>
      <c r="C97" s="258" t="s">
        <v>234</v>
      </c>
      <c r="D97" s="58" t="s">
        <v>235</v>
      </c>
      <c r="E97" s="59" t="s">
        <v>189</v>
      </c>
      <c r="F97" s="59">
        <f>'[1]1'!F97</f>
        <v>111</v>
      </c>
      <c r="G97" s="59">
        <f>'[1]1'!G97</f>
        <v>111</v>
      </c>
      <c r="H97" s="59">
        <f>'[1]1'!H97</f>
        <v>111</v>
      </c>
      <c r="I97" s="59">
        <v>1</v>
      </c>
      <c r="J97" s="59">
        <f>'[1]estab-1'!C93</f>
        <v>1</v>
      </c>
      <c r="K97" s="59">
        <v>4</v>
      </c>
      <c r="L97" s="59">
        <f>'[1]estab-1'!G93</f>
        <v>4</v>
      </c>
      <c r="M97" s="59">
        <f aca="true" t="shared" si="25" ref="M97:M105">F97</f>
        <v>111</v>
      </c>
      <c r="N97" s="59">
        <f>'[1]12'!K187</f>
        <v>109</v>
      </c>
      <c r="O97" s="59">
        <f aca="true" t="shared" si="26" ref="O97:O105">F97</f>
        <v>111</v>
      </c>
      <c r="P97" s="59">
        <f>'[1]12'!K188</f>
        <v>104</v>
      </c>
      <c r="Q97" s="44"/>
      <c r="R97" s="44" t="str">
        <f t="shared" si="2"/>
        <v>y</v>
      </c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</row>
    <row r="98" spans="1:29" ht="17.25" customHeight="1">
      <c r="A98" s="57"/>
      <c r="B98" s="57">
        <v>82</v>
      </c>
      <c r="C98" s="236"/>
      <c r="D98" s="58" t="s">
        <v>236</v>
      </c>
      <c r="E98" s="59" t="s">
        <v>206</v>
      </c>
      <c r="F98" s="59">
        <f>'[1]1'!F98</f>
        <v>130</v>
      </c>
      <c r="G98" s="59">
        <f>'[1]1'!G98</f>
        <v>130</v>
      </c>
      <c r="H98" s="59">
        <f>'[1]1'!H98</f>
        <v>130</v>
      </c>
      <c r="I98" s="59">
        <v>1</v>
      </c>
      <c r="J98" s="59">
        <f>'[1]estab-1'!C94</f>
        <v>0</v>
      </c>
      <c r="K98" s="59">
        <v>5</v>
      </c>
      <c r="L98" s="59">
        <f>'[1]estab-1'!G94</f>
        <v>5</v>
      </c>
      <c r="M98" s="59">
        <f t="shared" si="25"/>
        <v>130</v>
      </c>
      <c r="N98" s="59">
        <f>'[1]12'!K189</f>
        <v>122</v>
      </c>
      <c r="O98" s="59">
        <f t="shared" si="26"/>
        <v>130</v>
      </c>
      <c r="P98" s="59">
        <f>'[1]12'!K190</f>
        <v>128</v>
      </c>
      <c r="Q98" s="60" t="s">
        <v>237</v>
      </c>
      <c r="R98" s="44" t="str">
        <f t="shared" si="2"/>
        <v>n</v>
      </c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</row>
    <row r="99" spans="1:29" ht="17.25" customHeight="1">
      <c r="A99" s="57"/>
      <c r="B99" s="57">
        <v>83</v>
      </c>
      <c r="C99" s="236"/>
      <c r="D99" s="58" t="s">
        <v>121</v>
      </c>
      <c r="E99" s="59" t="s">
        <v>189</v>
      </c>
      <c r="F99" s="59">
        <f>'[1]1'!F99</f>
        <v>139</v>
      </c>
      <c r="G99" s="59">
        <f>'[1]1'!G99</f>
        <v>139</v>
      </c>
      <c r="H99" s="59">
        <f>'[1]1'!H99</f>
        <v>139</v>
      </c>
      <c r="I99" s="59">
        <v>1</v>
      </c>
      <c r="J99" s="59">
        <f>'[1]estab-1'!C95</f>
        <v>0</v>
      </c>
      <c r="K99" s="59">
        <v>6</v>
      </c>
      <c r="L99" s="59">
        <f>'[1]estab-1'!G95</f>
        <v>4</v>
      </c>
      <c r="M99" s="59">
        <f t="shared" si="25"/>
        <v>139</v>
      </c>
      <c r="N99" s="59">
        <f>'[1]12'!K191</f>
        <v>133</v>
      </c>
      <c r="O99" s="59">
        <f t="shared" si="26"/>
        <v>139</v>
      </c>
      <c r="P99" s="59">
        <f>'[1]12'!K192</f>
        <v>132</v>
      </c>
      <c r="Q99" s="44"/>
      <c r="R99" s="44" t="str">
        <f t="shared" si="2"/>
        <v>n</v>
      </c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</row>
    <row r="100" spans="1:29" ht="17.25" customHeight="1">
      <c r="A100" s="57"/>
      <c r="B100" s="57">
        <v>84</v>
      </c>
      <c r="C100" s="236"/>
      <c r="D100" s="58" t="s">
        <v>238</v>
      </c>
      <c r="E100" s="59" t="s">
        <v>189</v>
      </c>
      <c r="F100" s="59">
        <f>'[1]1'!F100</f>
        <v>112</v>
      </c>
      <c r="G100" s="59">
        <f>'[1]1'!G100</f>
        <v>112</v>
      </c>
      <c r="H100" s="59">
        <f>'[1]1'!H100</f>
        <v>112</v>
      </c>
      <c r="I100" s="59">
        <v>1</v>
      </c>
      <c r="J100" s="59">
        <f>'[1]estab-1'!C96</f>
        <v>1</v>
      </c>
      <c r="K100" s="59">
        <v>5</v>
      </c>
      <c r="L100" s="59">
        <f>'[1]estab-1'!G96</f>
        <v>3</v>
      </c>
      <c r="M100" s="59">
        <f t="shared" si="25"/>
        <v>112</v>
      </c>
      <c r="N100" s="59">
        <f>'[1]12'!K193</f>
        <v>109</v>
      </c>
      <c r="O100" s="59">
        <f t="shared" si="26"/>
        <v>112</v>
      </c>
      <c r="P100" s="59">
        <f>'[1]12'!K194</f>
        <v>107</v>
      </c>
      <c r="Q100" s="44"/>
      <c r="R100" s="44" t="str">
        <f t="shared" si="2"/>
        <v>y</v>
      </c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</row>
    <row r="101" spans="1:29" ht="17.25" customHeight="1">
      <c r="A101" s="57"/>
      <c r="B101" s="57">
        <v>85</v>
      </c>
      <c r="C101" s="236"/>
      <c r="D101" s="58" t="s">
        <v>123</v>
      </c>
      <c r="E101" s="59" t="s">
        <v>189</v>
      </c>
      <c r="F101" s="59">
        <f>'[1]1'!F101</f>
        <v>131</v>
      </c>
      <c r="G101" s="59">
        <f>'[1]1'!G101</f>
        <v>131</v>
      </c>
      <c r="H101" s="59">
        <f>'[1]1'!H101</f>
        <v>131</v>
      </c>
      <c r="I101" s="59">
        <v>1</v>
      </c>
      <c r="J101" s="59">
        <f>'[1]estab-1'!C97</f>
        <v>0</v>
      </c>
      <c r="K101" s="59">
        <v>5</v>
      </c>
      <c r="L101" s="59">
        <f>'[1]estab-1'!G97</f>
        <v>5</v>
      </c>
      <c r="M101" s="59">
        <f t="shared" si="25"/>
        <v>131</v>
      </c>
      <c r="N101" s="59">
        <f>'[1]12'!K195</f>
        <v>129</v>
      </c>
      <c r="O101" s="59">
        <f t="shared" si="26"/>
        <v>131</v>
      </c>
      <c r="P101" s="59">
        <f>'[1]12'!K196</f>
        <v>126</v>
      </c>
      <c r="Q101" s="44"/>
      <c r="R101" s="44" t="str">
        <f t="shared" si="2"/>
        <v>n</v>
      </c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</row>
    <row r="102" spans="1:29" ht="17.25" customHeight="1">
      <c r="A102" s="57"/>
      <c r="B102" s="57">
        <v>86</v>
      </c>
      <c r="C102" s="236"/>
      <c r="D102" s="58" t="s">
        <v>239</v>
      </c>
      <c r="E102" s="59" t="s">
        <v>189</v>
      </c>
      <c r="F102" s="59">
        <f>'[1]1'!F102</f>
        <v>144</v>
      </c>
      <c r="G102" s="59">
        <f>'[1]1'!G102</f>
        <v>144</v>
      </c>
      <c r="H102" s="59">
        <f>'[1]1'!H102</f>
        <v>144</v>
      </c>
      <c r="I102" s="59">
        <v>1</v>
      </c>
      <c r="J102" s="59">
        <f>'[1]estab-1'!C98</f>
        <v>1</v>
      </c>
      <c r="K102" s="59">
        <v>5</v>
      </c>
      <c r="L102" s="59">
        <f>'[1]estab-1'!G98</f>
        <v>5</v>
      </c>
      <c r="M102" s="59">
        <f t="shared" si="25"/>
        <v>144</v>
      </c>
      <c r="N102" s="59">
        <f>'[1]12'!K197</f>
        <v>143</v>
      </c>
      <c r="O102" s="59">
        <f t="shared" si="26"/>
        <v>144</v>
      </c>
      <c r="P102" s="59">
        <f>'[1]12'!K198</f>
        <v>144</v>
      </c>
      <c r="Q102" s="44"/>
      <c r="R102" s="44" t="str">
        <f t="shared" si="2"/>
        <v>y</v>
      </c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</row>
    <row r="103" spans="1:29" ht="17.25" customHeight="1">
      <c r="A103" s="57"/>
      <c r="B103" s="57">
        <v>87</v>
      </c>
      <c r="C103" s="236"/>
      <c r="D103" s="58" t="s">
        <v>125</v>
      </c>
      <c r="E103" s="59" t="s">
        <v>189</v>
      </c>
      <c r="F103" s="59">
        <f>'[1]1'!F103</f>
        <v>132</v>
      </c>
      <c r="G103" s="59">
        <f>'[1]1'!G103</f>
        <v>132</v>
      </c>
      <c r="H103" s="59">
        <f>'[1]1'!H103</f>
        <v>132</v>
      </c>
      <c r="I103" s="59">
        <v>1</v>
      </c>
      <c r="J103" s="59">
        <f>'[1]estab-1'!C99</f>
        <v>1</v>
      </c>
      <c r="K103" s="59">
        <v>5</v>
      </c>
      <c r="L103" s="59">
        <f>'[1]estab-1'!G99</f>
        <v>3</v>
      </c>
      <c r="M103" s="59">
        <f t="shared" si="25"/>
        <v>132</v>
      </c>
      <c r="N103" s="59">
        <f>'[1]12'!K199</f>
        <v>129</v>
      </c>
      <c r="O103" s="59">
        <f t="shared" si="26"/>
        <v>132</v>
      </c>
      <c r="P103" s="59">
        <f>'[1]12'!K200</f>
        <v>129</v>
      </c>
      <c r="Q103" s="44"/>
      <c r="R103" s="44" t="str">
        <f t="shared" si="2"/>
        <v>y</v>
      </c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1:29" ht="17.25" customHeight="1">
      <c r="A104" s="57"/>
      <c r="B104" s="57">
        <v>88</v>
      </c>
      <c r="C104" s="236"/>
      <c r="D104" s="58" t="s">
        <v>126</v>
      </c>
      <c r="E104" s="59" t="s">
        <v>189</v>
      </c>
      <c r="F104" s="59">
        <f>'[1]1'!F104</f>
        <v>95</v>
      </c>
      <c r="G104" s="59">
        <f>'[1]1'!G104</f>
        <v>95</v>
      </c>
      <c r="H104" s="59">
        <f>'[1]1'!H104</f>
        <v>95</v>
      </c>
      <c r="I104" s="59">
        <v>1</v>
      </c>
      <c r="J104" s="59">
        <f>'[1]estab-1'!C100</f>
        <v>1</v>
      </c>
      <c r="K104" s="59">
        <v>4</v>
      </c>
      <c r="L104" s="59">
        <f>'[1]estab-1'!G100</f>
        <v>4</v>
      </c>
      <c r="M104" s="59">
        <f t="shared" si="25"/>
        <v>95</v>
      </c>
      <c r="N104" s="59">
        <f>'[1]12'!K201</f>
        <v>94</v>
      </c>
      <c r="O104" s="59">
        <f t="shared" si="26"/>
        <v>95</v>
      </c>
      <c r="P104" s="59">
        <f>'[1]12'!K202</f>
        <v>92</v>
      </c>
      <c r="Q104" s="44"/>
      <c r="R104" s="44" t="str">
        <f t="shared" si="2"/>
        <v>y</v>
      </c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</row>
    <row r="105" spans="1:29" ht="17.25" customHeight="1">
      <c r="A105" s="57"/>
      <c r="B105" s="57">
        <v>89</v>
      </c>
      <c r="C105" s="236"/>
      <c r="D105" s="58" t="s">
        <v>240</v>
      </c>
      <c r="E105" s="59" t="s">
        <v>189</v>
      </c>
      <c r="F105" s="59">
        <f>'[1]1'!F105</f>
        <v>284</v>
      </c>
      <c r="G105" s="59">
        <f>'[1]1'!G105</f>
        <v>284</v>
      </c>
      <c r="H105" s="59">
        <f>'[1]1'!H105</f>
        <v>284</v>
      </c>
      <c r="I105" s="59">
        <v>1</v>
      </c>
      <c r="J105" s="59">
        <f>'[1]estab-1'!C101</f>
        <v>0</v>
      </c>
      <c r="K105" s="59">
        <v>11</v>
      </c>
      <c r="L105" s="59">
        <f>'[1]estab-1'!G101</f>
        <v>5</v>
      </c>
      <c r="M105" s="59">
        <f t="shared" si="25"/>
        <v>284</v>
      </c>
      <c r="N105" s="59">
        <f>'[1]12'!K203</f>
        <v>281</v>
      </c>
      <c r="O105" s="59">
        <f t="shared" si="26"/>
        <v>284</v>
      </c>
      <c r="P105" s="59">
        <f>'[1]12'!K204</f>
        <v>271</v>
      </c>
      <c r="Q105" s="44"/>
      <c r="R105" s="44" t="str">
        <f t="shared" si="2"/>
        <v>n</v>
      </c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</row>
    <row r="106" spans="1:29" ht="17.25" customHeight="1">
      <c r="A106" s="57"/>
      <c r="B106" s="57"/>
      <c r="C106" s="232"/>
      <c r="D106" s="62" t="s">
        <v>40</v>
      </c>
      <c r="E106" s="63"/>
      <c r="F106" s="63">
        <f aca="true" t="shared" si="27" ref="F106:K106">SUM(F97:F105)</f>
        <v>1278</v>
      </c>
      <c r="G106" s="63">
        <f t="shared" si="27"/>
        <v>1278</v>
      </c>
      <c r="H106" s="63">
        <f t="shared" si="27"/>
        <v>1278</v>
      </c>
      <c r="I106" s="63">
        <f t="shared" si="27"/>
        <v>9</v>
      </c>
      <c r="J106" s="63">
        <f t="shared" si="27"/>
        <v>5</v>
      </c>
      <c r="K106" s="63">
        <f t="shared" si="27"/>
        <v>50</v>
      </c>
      <c r="L106" s="59">
        <f>'[1]estab-1'!G102</f>
        <v>38</v>
      </c>
      <c r="M106" s="63">
        <f>SUM(M97:M105)</f>
        <v>1278</v>
      </c>
      <c r="N106" s="63">
        <f>SUM(N97:N105)</f>
        <v>1249</v>
      </c>
      <c r="O106" s="63">
        <f>SUM(O97:O105)</f>
        <v>1278</v>
      </c>
      <c r="P106" s="63">
        <f>SUM(P97:P105)</f>
        <v>1233</v>
      </c>
      <c r="Q106" s="66"/>
      <c r="R106" s="44" t="str">
        <f t="shared" si="2"/>
        <v>n</v>
      </c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</row>
    <row r="107" spans="1:29" ht="14.25" customHeight="1">
      <c r="A107" s="57">
        <v>12</v>
      </c>
      <c r="B107" s="57">
        <v>90</v>
      </c>
      <c r="C107" s="258" t="s">
        <v>241</v>
      </c>
      <c r="D107" s="65" t="s">
        <v>129</v>
      </c>
      <c r="E107" s="72" t="s">
        <v>206</v>
      </c>
      <c r="F107" s="59">
        <f>'[1]1'!F107</f>
        <v>290</v>
      </c>
      <c r="G107" s="59">
        <f>'[1]1'!G107</f>
        <v>290</v>
      </c>
      <c r="H107" s="59">
        <f>'[1]1'!H107</f>
        <v>290</v>
      </c>
      <c r="I107" s="59">
        <v>1</v>
      </c>
      <c r="J107" s="59">
        <f>'[1]estab-1'!C103</f>
        <v>0</v>
      </c>
      <c r="K107" s="59">
        <v>12</v>
      </c>
      <c r="L107" s="59">
        <f>'[1]estab-1'!G103</f>
        <v>8</v>
      </c>
      <c r="M107" s="59">
        <f aca="true" t="shared" si="28" ref="M107:M116">F107</f>
        <v>290</v>
      </c>
      <c r="N107" s="59">
        <f>'[1]12'!K207</f>
        <v>277</v>
      </c>
      <c r="O107" s="59">
        <f aca="true" t="shared" si="29" ref="O107:O116">F107</f>
        <v>290</v>
      </c>
      <c r="P107" s="59">
        <f>'[1]12'!K208</f>
        <v>283</v>
      </c>
      <c r="Q107" s="60" t="s">
        <v>242</v>
      </c>
      <c r="R107" s="44" t="str">
        <f t="shared" si="2"/>
        <v>n</v>
      </c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1:29" ht="14.25" customHeight="1">
      <c r="A108" s="57"/>
      <c r="B108" s="57">
        <v>91</v>
      </c>
      <c r="C108" s="236"/>
      <c r="D108" s="65" t="s">
        <v>130</v>
      </c>
      <c r="E108" s="72" t="s">
        <v>206</v>
      </c>
      <c r="F108" s="59">
        <f>'[1]1'!F108</f>
        <v>310</v>
      </c>
      <c r="G108" s="59">
        <f>'[1]1'!G108</f>
        <v>310</v>
      </c>
      <c r="H108" s="59">
        <f>'[1]1'!H108</f>
        <v>310</v>
      </c>
      <c r="I108" s="59">
        <v>1</v>
      </c>
      <c r="J108" s="59">
        <f>'[1]estab-1'!C104</f>
        <v>1</v>
      </c>
      <c r="K108" s="59">
        <v>12</v>
      </c>
      <c r="L108" s="59">
        <f>'[1]estab-1'!G104</f>
        <v>9</v>
      </c>
      <c r="M108" s="59">
        <f t="shared" si="28"/>
        <v>310</v>
      </c>
      <c r="N108" s="59">
        <f>'[1]12'!K209</f>
        <v>292</v>
      </c>
      <c r="O108" s="59">
        <f t="shared" si="29"/>
        <v>310</v>
      </c>
      <c r="P108" s="59">
        <f>'[1]12'!K210</f>
        <v>285</v>
      </c>
      <c r="Q108" s="44"/>
      <c r="R108" s="44" t="str">
        <f t="shared" si="2"/>
        <v>y</v>
      </c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</row>
    <row r="109" spans="1:29" ht="14.25" customHeight="1">
      <c r="A109" s="57"/>
      <c r="B109" s="57">
        <v>92</v>
      </c>
      <c r="C109" s="236"/>
      <c r="D109" s="65" t="s">
        <v>131</v>
      </c>
      <c r="E109" s="72" t="s">
        <v>189</v>
      </c>
      <c r="F109" s="59">
        <f>'[1]1'!F109</f>
        <v>324</v>
      </c>
      <c r="G109" s="59">
        <f>'[1]1'!G109</f>
        <v>324</v>
      </c>
      <c r="H109" s="59">
        <f>'[1]1'!H109</f>
        <v>324</v>
      </c>
      <c r="I109" s="59">
        <v>1</v>
      </c>
      <c r="J109" s="59">
        <f>'[1]estab-1'!C105</f>
        <v>1</v>
      </c>
      <c r="K109" s="59">
        <v>15</v>
      </c>
      <c r="L109" s="59">
        <f>'[1]estab-1'!G105</f>
        <v>11</v>
      </c>
      <c r="M109" s="59">
        <f t="shared" si="28"/>
        <v>324</v>
      </c>
      <c r="N109" s="59">
        <f>'[1]12'!K211</f>
        <v>314</v>
      </c>
      <c r="O109" s="59">
        <f t="shared" si="29"/>
        <v>324</v>
      </c>
      <c r="P109" s="59">
        <f>'[1]12'!K212</f>
        <v>307</v>
      </c>
      <c r="Q109" s="60" t="s">
        <v>243</v>
      </c>
      <c r="R109" s="44" t="str">
        <f t="shared" si="2"/>
        <v>y</v>
      </c>
      <c r="S109" s="73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 ht="14.25" customHeight="1">
      <c r="A110" s="57"/>
      <c r="B110" s="57">
        <v>93</v>
      </c>
      <c r="C110" s="236"/>
      <c r="D110" s="65" t="s">
        <v>132</v>
      </c>
      <c r="E110" s="72" t="s">
        <v>211</v>
      </c>
      <c r="F110" s="59">
        <f>'[1]1'!F110</f>
        <v>160</v>
      </c>
      <c r="G110" s="59">
        <f>'[1]1'!G110</f>
        <v>160</v>
      </c>
      <c r="H110" s="59">
        <f>'[1]1'!H110</f>
        <v>160</v>
      </c>
      <c r="I110" s="59">
        <v>1</v>
      </c>
      <c r="J110" s="59">
        <f>'[1]estab-1'!C106</f>
        <v>0</v>
      </c>
      <c r="K110" s="59">
        <v>4</v>
      </c>
      <c r="L110" s="59">
        <f>'[1]estab-1'!G106</f>
        <v>3</v>
      </c>
      <c r="M110" s="59">
        <f t="shared" si="28"/>
        <v>160</v>
      </c>
      <c r="N110" s="59">
        <f>'[1]12'!K213</f>
        <v>157</v>
      </c>
      <c r="O110" s="59">
        <f t="shared" si="29"/>
        <v>160</v>
      </c>
      <c r="P110" s="59">
        <f>'[1]12'!K214</f>
        <v>148</v>
      </c>
      <c r="Q110" s="44"/>
      <c r="R110" s="44" t="str">
        <f t="shared" si="2"/>
        <v>n</v>
      </c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9" ht="14.25" customHeight="1">
      <c r="A111" s="57"/>
      <c r="B111" s="57">
        <v>94</v>
      </c>
      <c r="C111" s="236"/>
      <c r="D111" s="65" t="s">
        <v>133</v>
      </c>
      <c r="E111" s="72" t="s">
        <v>189</v>
      </c>
      <c r="F111" s="59">
        <f>'[1]1'!F111</f>
        <v>285</v>
      </c>
      <c r="G111" s="59">
        <f>'[1]1'!G111</f>
        <v>285</v>
      </c>
      <c r="H111" s="59">
        <f>'[1]1'!H111</f>
        <v>285</v>
      </c>
      <c r="I111" s="59">
        <v>1</v>
      </c>
      <c r="J111" s="59">
        <f>'[1]estab-1'!C107</f>
        <v>1</v>
      </c>
      <c r="K111" s="59">
        <v>11</v>
      </c>
      <c r="L111" s="59">
        <f>'[1]estab-1'!G107</f>
        <v>10</v>
      </c>
      <c r="M111" s="59">
        <f t="shared" si="28"/>
        <v>285</v>
      </c>
      <c r="N111" s="59">
        <f>'[1]12'!K215</f>
        <v>276</v>
      </c>
      <c r="O111" s="59">
        <f t="shared" si="29"/>
        <v>285</v>
      </c>
      <c r="P111" s="59">
        <f>'[1]12'!K216</f>
        <v>275</v>
      </c>
      <c r="Q111" s="44"/>
      <c r="R111" s="44" t="str">
        <f t="shared" si="2"/>
        <v>y</v>
      </c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</row>
    <row r="112" spans="1:29" ht="14.25" customHeight="1">
      <c r="A112" s="57"/>
      <c r="B112" s="57">
        <v>95</v>
      </c>
      <c r="C112" s="236"/>
      <c r="D112" s="65" t="s">
        <v>134</v>
      </c>
      <c r="E112" s="72" t="s">
        <v>189</v>
      </c>
      <c r="F112" s="59">
        <f>'[1]1'!F112</f>
        <v>272</v>
      </c>
      <c r="G112" s="59">
        <f>'[1]1'!G112</f>
        <v>272</v>
      </c>
      <c r="H112" s="59">
        <f>'[1]1'!H112</f>
        <v>272</v>
      </c>
      <c r="I112" s="59">
        <v>1</v>
      </c>
      <c r="J112" s="59">
        <f>'[1]estab-1'!C108</f>
        <v>1</v>
      </c>
      <c r="K112" s="59">
        <v>11</v>
      </c>
      <c r="L112" s="59">
        <f>'[1]estab-1'!G108</f>
        <v>6</v>
      </c>
      <c r="M112" s="59">
        <f t="shared" si="28"/>
        <v>272</v>
      </c>
      <c r="N112" s="59">
        <f>'[1]12'!K217</f>
        <v>265</v>
      </c>
      <c r="O112" s="59">
        <f t="shared" si="29"/>
        <v>272</v>
      </c>
      <c r="P112" s="59">
        <f>'[1]12'!K218</f>
        <v>253</v>
      </c>
      <c r="Q112" s="44"/>
      <c r="R112" s="44" t="str">
        <f t="shared" si="2"/>
        <v>y</v>
      </c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</row>
    <row r="113" spans="1:29" ht="14.25" customHeight="1">
      <c r="A113" s="57"/>
      <c r="B113" s="57">
        <v>96</v>
      </c>
      <c r="C113" s="236"/>
      <c r="D113" s="65" t="s">
        <v>135</v>
      </c>
      <c r="E113" s="72" t="s">
        <v>211</v>
      </c>
      <c r="F113" s="59">
        <f>'[1]1'!F113</f>
        <v>125</v>
      </c>
      <c r="G113" s="59">
        <f>'[1]1'!G113</f>
        <v>125</v>
      </c>
      <c r="H113" s="59">
        <f>'[1]1'!H113</f>
        <v>125</v>
      </c>
      <c r="I113" s="59">
        <v>1</v>
      </c>
      <c r="J113" s="59">
        <f>'[1]estab-1'!C109</f>
        <v>1</v>
      </c>
      <c r="K113" s="59">
        <v>5</v>
      </c>
      <c r="L113" s="59">
        <f>'[1]estab-1'!G109</f>
        <v>4</v>
      </c>
      <c r="M113" s="59">
        <f t="shared" si="28"/>
        <v>125</v>
      </c>
      <c r="N113" s="59">
        <f>'[1]12'!K219</f>
        <v>121</v>
      </c>
      <c r="O113" s="59">
        <f t="shared" si="29"/>
        <v>125</v>
      </c>
      <c r="P113" s="59">
        <f>'[1]12'!K220</f>
        <v>123</v>
      </c>
      <c r="Q113" s="60" t="s">
        <v>244</v>
      </c>
      <c r="R113" s="44" t="str">
        <f t="shared" si="2"/>
        <v>y</v>
      </c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1:29" ht="14.25" customHeight="1">
      <c r="A114" s="57"/>
      <c r="B114" s="57">
        <v>97</v>
      </c>
      <c r="C114" s="236"/>
      <c r="D114" s="65" t="s">
        <v>136</v>
      </c>
      <c r="E114" s="72" t="s">
        <v>189</v>
      </c>
      <c r="F114" s="59">
        <f>'[1]1'!F114</f>
        <v>167</v>
      </c>
      <c r="G114" s="59">
        <f>'[1]1'!G114</f>
        <v>167</v>
      </c>
      <c r="H114" s="59">
        <f>'[1]1'!H114</f>
        <v>167</v>
      </c>
      <c r="I114" s="59">
        <v>1</v>
      </c>
      <c r="J114" s="59">
        <f>'[1]estab-1'!C110</f>
        <v>0</v>
      </c>
      <c r="K114" s="59">
        <v>6</v>
      </c>
      <c r="L114" s="59">
        <f>'[1]estab-1'!G110</f>
        <v>6</v>
      </c>
      <c r="M114" s="59">
        <f t="shared" si="28"/>
        <v>167</v>
      </c>
      <c r="N114" s="59">
        <f>'[1]12'!K221</f>
        <v>163</v>
      </c>
      <c r="O114" s="59">
        <f t="shared" si="29"/>
        <v>167</v>
      </c>
      <c r="P114" s="59">
        <f>'[1]12'!K222</f>
        <v>164</v>
      </c>
      <c r="Q114" s="60" t="s">
        <v>245</v>
      </c>
      <c r="R114" s="44" t="str">
        <f t="shared" si="2"/>
        <v>n</v>
      </c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 ht="14.25" customHeight="1">
      <c r="A115" s="57"/>
      <c r="B115" s="57">
        <v>98</v>
      </c>
      <c r="C115" s="236"/>
      <c r="D115" s="65" t="s">
        <v>137</v>
      </c>
      <c r="E115" s="72" t="s">
        <v>211</v>
      </c>
      <c r="F115" s="59">
        <f>'[1]1'!F115</f>
        <v>77</v>
      </c>
      <c r="G115" s="59">
        <f>'[1]1'!G115</f>
        <v>77</v>
      </c>
      <c r="H115" s="59">
        <f>'[1]1'!H115</f>
        <v>77</v>
      </c>
      <c r="I115" s="59">
        <v>1</v>
      </c>
      <c r="J115" s="59">
        <f>'[1]estab-1'!C111</f>
        <v>0</v>
      </c>
      <c r="K115" s="59">
        <v>1</v>
      </c>
      <c r="L115" s="59">
        <f>'[1]estab-1'!G111</f>
        <v>1</v>
      </c>
      <c r="M115" s="59">
        <f t="shared" si="28"/>
        <v>77</v>
      </c>
      <c r="N115" s="59">
        <f>'[1]12'!K223</f>
        <v>77</v>
      </c>
      <c r="O115" s="59">
        <f t="shared" si="29"/>
        <v>77</v>
      </c>
      <c r="P115" s="59">
        <f>'[1]12'!K224</f>
        <v>71</v>
      </c>
      <c r="Q115" s="44"/>
      <c r="R115" s="44" t="str">
        <f t="shared" si="2"/>
        <v>n</v>
      </c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1:29" ht="14.25" customHeight="1">
      <c r="A116" s="57"/>
      <c r="B116" s="57">
        <v>99</v>
      </c>
      <c r="C116" s="236"/>
      <c r="D116" s="65" t="s">
        <v>246</v>
      </c>
      <c r="E116" s="72" t="s">
        <v>189</v>
      </c>
      <c r="F116" s="59">
        <f>'[1]1'!F116</f>
        <v>181</v>
      </c>
      <c r="G116" s="59">
        <f>'[1]1'!G116</f>
        <v>181</v>
      </c>
      <c r="H116" s="59">
        <f>'[1]1'!H116</f>
        <v>181</v>
      </c>
      <c r="I116" s="59">
        <v>1</v>
      </c>
      <c r="J116" s="59">
        <f>'[1]estab-1'!C112</f>
        <v>0</v>
      </c>
      <c r="K116" s="59">
        <v>8</v>
      </c>
      <c r="L116" s="59">
        <f>'[1]estab-1'!G112</f>
        <v>7</v>
      </c>
      <c r="M116" s="59">
        <f t="shared" si="28"/>
        <v>181</v>
      </c>
      <c r="N116" s="59">
        <f>'[1]12'!K225</f>
        <v>179</v>
      </c>
      <c r="O116" s="59">
        <f t="shared" si="29"/>
        <v>181</v>
      </c>
      <c r="P116" s="59">
        <f>'[1]12'!K226</f>
        <v>174</v>
      </c>
      <c r="Q116" s="60" t="s">
        <v>247</v>
      </c>
      <c r="R116" s="44" t="str">
        <f t="shared" si="2"/>
        <v>n</v>
      </c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1:29" ht="14.25" customHeight="1">
      <c r="A117" s="57"/>
      <c r="B117" s="57"/>
      <c r="C117" s="232"/>
      <c r="D117" s="62" t="s">
        <v>40</v>
      </c>
      <c r="E117" s="63"/>
      <c r="F117" s="63">
        <f aca="true" t="shared" si="30" ref="F117:P117">SUM(F107:F116)</f>
        <v>2191</v>
      </c>
      <c r="G117" s="63">
        <f t="shared" si="30"/>
        <v>2191</v>
      </c>
      <c r="H117" s="63">
        <f t="shared" si="30"/>
        <v>2191</v>
      </c>
      <c r="I117" s="63">
        <f t="shared" si="30"/>
        <v>10</v>
      </c>
      <c r="J117" s="63">
        <f t="shared" si="30"/>
        <v>5</v>
      </c>
      <c r="K117" s="63">
        <f t="shared" si="30"/>
        <v>85</v>
      </c>
      <c r="L117" s="63">
        <f t="shared" si="30"/>
        <v>65</v>
      </c>
      <c r="M117" s="63">
        <f t="shared" si="30"/>
        <v>2191</v>
      </c>
      <c r="N117" s="63">
        <f t="shared" si="30"/>
        <v>2121</v>
      </c>
      <c r="O117" s="63">
        <f t="shared" si="30"/>
        <v>2191</v>
      </c>
      <c r="P117" s="63">
        <f t="shared" si="30"/>
        <v>2083</v>
      </c>
      <c r="Q117" s="66"/>
      <c r="R117" s="44" t="str">
        <f t="shared" si="2"/>
        <v>n</v>
      </c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ht="15">
      <c r="A118" s="57">
        <v>13</v>
      </c>
      <c r="B118" s="57">
        <v>100</v>
      </c>
      <c r="C118" s="259" t="s">
        <v>139</v>
      </c>
      <c r="D118" s="74" t="s">
        <v>140</v>
      </c>
      <c r="E118" s="59" t="s">
        <v>189</v>
      </c>
      <c r="F118" s="59">
        <f>'[1]1'!F118</f>
        <v>127</v>
      </c>
      <c r="G118" s="59">
        <f>'[1]1'!G118</f>
        <v>127</v>
      </c>
      <c r="H118" s="59">
        <f>'[1]1'!H118</f>
        <v>121</v>
      </c>
      <c r="I118" s="59">
        <v>1</v>
      </c>
      <c r="J118" s="59">
        <f>'[1]estab-1'!C114</f>
        <v>1</v>
      </c>
      <c r="K118" s="59">
        <v>5</v>
      </c>
      <c r="L118" s="59">
        <f>'[1]estab-1'!G114</f>
        <v>4</v>
      </c>
      <c r="M118" s="59">
        <f aca="true" t="shared" si="31" ref="M118:M123">F118</f>
        <v>127</v>
      </c>
      <c r="N118" s="59">
        <f>'[1]12'!K229</f>
        <v>125</v>
      </c>
      <c r="O118" s="59">
        <f aca="true" t="shared" si="32" ref="O118:O123">F118</f>
        <v>127</v>
      </c>
      <c r="P118" s="59">
        <f>'[1]12'!K230</f>
        <v>112</v>
      </c>
      <c r="Q118" s="60" t="s">
        <v>248</v>
      </c>
      <c r="R118" s="44" t="str">
        <f t="shared" si="2"/>
        <v>y</v>
      </c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  <row r="119" spans="1:29" ht="15">
      <c r="A119" s="57"/>
      <c r="B119" s="57">
        <v>101</v>
      </c>
      <c r="C119" s="236"/>
      <c r="D119" s="74" t="s">
        <v>141</v>
      </c>
      <c r="E119" s="59" t="s">
        <v>189</v>
      </c>
      <c r="F119" s="59">
        <f>'[1]1'!F119</f>
        <v>145</v>
      </c>
      <c r="G119" s="59">
        <f>'[1]1'!G119</f>
        <v>143</v>
      </c>
      <c r="H119" s="59">
        <f>'[1]1'!H119</f>
        <v>143</v>
      </c>
      <c r="I119" s="59">
        <v>1</v>
      </c>
      <c r="J119" s="59">
        <f>'[1]estab-1'!C115</f>
        <v>1</v>
      </c>
      <c r="K119" s="59">
        <v>6</v>
      </c>
      <c r="L119" s="59">
        <f>'[1]estab-1'!G115</f>
        <v>6</v>
      </c>
      <c r="M119" s="59">
        <f t="shared" si="31"/>
        <v>145</v>
      </c>
      <c r="N119" s="59">
        <f>'[1]12'!K231</f>
        <v>137</v>
      </c>
      <c r="O119" s="59">
        <f t="shared" si="32"/>
        <v>145</v>
      </c>
      <c r="P119" s="59">
        <f>'[1]12'!K232</f>
        <v>132</v>
      </c>
      <c r="Q119" s="44"/>
      <c r="R119" s="44" t="str">
        <f t="shared" si="2"/>
        <v>y</v>
      </c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</row>
    <row r="120" spans="1:29" ht="15">
      <c r="A120" s="57"/>
      <c r="B120" s="57">
        <v>102</v>
      </c>
      <c r="C120" s="236"/>
      <c r="D120" s="74" t="s">
        <v>142</v>
      </c>
      <c r="E120" s="59" t="s">
        <v>189</v>
      </c>
      <c r="F120" s="59">
        <f>'[1]1'!F120</f>
        <v>106</v>
      </c>
      <c r="G120" s="59">
        <f>'[1]1'!G120</f>
        <v>105</v>
      </c>
      <c r="H120" s="59">
        <f>'[1]1'!H120</f>
        <v>105</v>
      </c>
      <c r="I120" s="59">
        <v>1</v>
      </c>
      <c r="J120" s="59">
        <f>'[1]estab-1'!C116</f>
        <v>1</v>
      </c>
      <c r="K120" s="59">
        <v>4</v>
      </c>
      <c r="L120" s="59">
        <f>'[1]estab-1'!G116</f>
        <v>4</v>
      </c>
      <c r="M120" s="59">
        <f t="shared" si="31"/>
        <v>106</v>
      </c>
      <c r="N120" s="59">
        <f>'[1]12'!K233</f>
        <v>103</v>
      </c>
      <c r="O120" s="59">
        <f t="shared" si="32"/>
        <v>106</v>
      </c>
      <c r="P120" s="59">
        <f>'[1]12'!K234</f>
        <v>99</v>
      </c>
      <c r="Q120" s="44"/>
      <c r="R120" s="44" t="str">
        <f t="shared" si="2"/>
        <v>y</v>
      </c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</row>
    <row r="121" spans="1:29" ht="15">
      <c r="A121" s="57"/>
      <c r="B121" s="57">
        <v>103</v>
      </c>
      <c r="C121" s="236"/>
      <c r="D121" s="74" t="s">
        <v>143</v>
      </c>
      <c r="E121" s="59" t="s">
        <v>189</v>
      </c>
      <c r="F121" s="59">
        <f>'[1]1'!F121</f>
        <v>144</v>
      </c>
      <c r="G121" s="59">
        <f>'[1]1'!G121</f>
        <v>144</v>
      </c>
      <c r="H121" s="59">
        <f>'[1]1'!H121</f>
        <v>144</v>
      </c>
      <c r="I121" s="59">
        <v>1</v>
      </c>
      <c r="J121" s="59">
        <f>'[1]estab-1'!C117</f>
        <v>1</v>
      </c>
      <c r="K121" s="59">
        <v>5</v>
      </c>
      <c r="L121" s="59">
        <f>'[1]estab-1'!G117</f>
        <v>4</v>
      </c>
      <c r="M121" s="59">
        <f t="shared" si="31"/>
        <v>144</v>
      </c>
      <c r="N121" s="59">
        <f>'[1]12'!K235</f>
        <v>141</v>
      </c>
      <c r="O121" s="59">
        <f t="shared" si="32"/>
        <v>144</v>
      </c>
      <c r="P121" s="59">
        <f>'[1]12'!K236</f>
        <v>130</v>
      </c>
      <c r="Q121" s="44"/>
      <c r="R121" s="44" t="str">
        <f t="shared" si="2"/>
        <v>y</v>
      </c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</row>
    <row r="122" spans="1:29" ht="15">
      <c r="A122" s="57"/>
      <c r="B122" s="57">
        <v>104</v>
      </c>
      <c r="C122" s="236"/>
      <c r="D122" s="74" t="s">
        <v>144</v>
      </c>
      <c r="E122" s="59" t="s">
        <v>189</v>
      </c>
      <c r="F122" s="59">
        <f>'[1]1'!F122</f>
        <v>61</v>
      </c>
      <c r="G122" s="59">
        <f>'[1]1'!G122</f>
        <v>61</v>
      </c>
      <c r="H122" s="59">
        <f>'[1]1'!H122</f>
        <v>61</v>
      </c>
      <c r="I122" s="59">
        <v>1</v>
      </c>
      <c r="J122" s="59">
        <f>'[1]estab-1'!C118</f>
        <v>0</v>
      </c>
      <c r="K122" s="59">
        <v>3</v>
      </c>
      <c r="L122" s="59">
        <f>'[1]estab-1'!G118</f>
        <v>3</v>
      </c>
      <c r="M122" s="59">
        <f t="shared" si="31"/>
        <v>61</v>
      </c>
      <c r="N122" s="59">
        <f>'[1]12'!K237</f>
        <v>59</v>
      </c>
      <c r="O122" s="59">
        <f t="shared" si="32"/>
        <v>61</v>
      </c>
      <c r="P122" s="59">
        <f>'[1]12'!K238</f>
        <v>57</v>
      </c>
      <c r="Q122" s="44"/>
      <c r="R122" s="44" t="str">
        <f t="shared" si="2"/>
        <v>n</v>
      </c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</row>
    <row r="123" spans="1:29" ht="15">
      <c r="A123" s="57"/>
      <c r="B123" s="57">
        <v>105</v>
      </c>
      <c r="C123" s="236"/>
      <c r="D123" s="74" t="s">
        <v>145</v>
      </c>
      <c r="E123" s="59" t="s">
        <v>189</v>
      </c>
      <c r="F123" s="59">
        <f>'[1]1'!F123</f>
        <v>83</v>
      </c>
      <c r="G123" s="59">
        <f>'[1]1'!G123</f>
        <v>83</v>
      </c>
      <c r="H123" s="59">
        <f>'[1]1'!H123</f>
        <v>82</v>
      </c>
      <c r="I123" s="59">
        <v>1</v>
      </c>
      <c r="J123" s="59">
        <f>'[1]estab-1'!C119</f>
        <v>0</v>
      </c>
      <c r="K123" s="59">
        <v>3</v>
      </c>
      <c r="L123" s="59">
        <f>'[1]estab-1'!G119</f>
        <v>3</v>
      </c>
      <c r="M123" s="59">
        <f t="shared" si="31"/>
        <v>83</v>
      </c>
      <c r="N123" s="59">
        <f>'[1]12'!K239</f>
        <v>81</v>
      </c>
      <c r="O123" s="59">
        <f t="shared" si="32"/>
        <v>83</v>
      </c>
      <c r="P123" s="59">
        <f>'[1]12'!K240</f>
        <v>80</v>
      </c>
      <c r="Q123" s="44"/>
      <c r="R123" s="44" t="str">
        <f t="shared" si="2"/>
        <v>n</v>
      </c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</row>
    <row r="124" spans="1:29" ht="19.5" customHeight="1">
      <c r="A124" s="57"/>
      <c r="B124" s="57"/>
      <c r="C124" s="232"/>
      <c r="D124" s="62" t="s">
        <v>113</v>
      </c>
      <c r="E124" s="63"/>
      <c r="F124" s="63">
        <f aca="true" t="shared" si="33" ref="F124:P124">SUM(F118:F123)</f>
        <v>666</v>
      </c>
      <c r="G124" s="63">
        <f t="shared" si="33"/>
        <v>663</v>
      </c>
      <c r="H124" s="63">
        <f t="shared" si="33"/>
        <v>656</v>
      </c>
      <c r="I124" s="63">
        <f t="shared" si="33"/>
        <v>6</v>
      </c>
      <c r="J124" s="63">
        <f t="shared" si="33"/>
        <v>4</v>
      </c>
      <c r="K124" s="63">
        <f t="shared" si="33"/>
        <v>26</v>
      </c>
      <c r="L124" s="63">
        <f t="shared" si="33"/>
        <v>24</v>
      </c>
      <c r="M124" s="63">
        <f t="shared" si="33"/>
        <v>666</v>
      </c>
      <c r="N124" s="63">
        <f t="shared" si="33"/>
        <v>646</v>
      </c>
      <c r="O124" s="63">
        <f t="shared" si="33"/>
        <v>666</v>
      </c>
      <c r="P124" s="63">
        <f t="shared" si="33"/>
        <v>610</v>
      </c>
      <c r="Q124" s="66"/>
      <c r="R124" s="44" t="str">
        <f t="shared" si="2"/>
        <v>n</v>
      </c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ht="19.5" customHeight="1">
      <c r="A125" s="57"/>
      <c r="B125" s="57"/>
      <c r="C125" s="75"/>
      <c r="D125" s="62" t="s">
        <v>146</v>
      </c>
      <c r="E125" s="63"/>
      <c r="F125" s="63">
        <f aca="true" t="shared" si="34" ref="F125:P125">SUM(F18+F22+F32+F37+F45+F57+F67+F83+F92+F96+F106+F117+F124)</f>
        <v>14947</v>
      </c>
      <c r="G125" s="63">
        <f t="shared" si="34"/>
        <v>14944</v>
      </c>
      <c r="H125" s="63">
        <f t="shared" si="34"/>
        <v>14937</v>
      </c>
      <c r="I125" s="63">
        <f t="shared" si="34"/>
        <v>105</v>
      </c>
      <c r="J125" s="63">
        <f t="shared" si="34"/>
        <v>60</v>
      </c>
      <c r="K125" s="63">
        <f t="shared" si="34"/>
        <v>597</v>
      </c>
      <c r="L125" s="63">
        <f t="shared" si="34"/>
        <v>441</v>
      </c>
      <c r="M125" s="63">
        <f t="shared" si="34"/>
        <v>14947</v>
      </c>
      <c r="N125" s="63">
        <f t="shared" si="34"/>
        <v>14579</v>
      </c>
      <c r="O125" s="63">
        <f t="shared" si="34"/>
        <v>14947</v>
      </c>
      <c r="P125" s="63">
        <f t="shared" si="34"/>
        <v>14307</v>
      </c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ht="19.5" customHeight="1">
      <c r="A126" s="76"/>
      <c r="B126" s="76"/>
      <c r="C126" s="7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ht="19.5" customHeight="1">
      <c r="A127" s="76"/>
      <c r="B127" s="76"/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</row>
    <row r="128" spans="1:29" ht="19.5" customHeight="1">
      <c r="A128" s="76"/>
      <c r="B128" s="76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</row>
    <row r="129" spans="1:29" ht="19.5" customHeight="1">
      <c r="A129" s="260" t="s">
        <v>249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</row>
    <row r="130" spans="1:29" ht="19.5" customHeight="1">
      <c r="A130" s="79"/>
      <c r="B130" s="80"/>
      <c r="C130" s="81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2" t="s">
        <v>2</v>
      </c>
      <c r="O130" s="253">
        <f>N3</f>
        <v>44265</v>
      </c>
      <c r="P130" s="238"/>
      <c r="Q130" s="238"/>
      <c r="R130" s="80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</row>
    <row r="131" spans="1:29" ht="19.5" customHeight="1">
      <c r="A131" s="83" t="s">
        <v>149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</row>
    <row r="132" spans="1:29" ht="19.5" customHeight="1">
      <c r="A132" s="85"/>
      <c r="B132" s="86"/>
      <c r="C132" s="86"/>
      <c r="D132" s="86"/>
      <c r="E132" s="86"/>
      <c r="F132" s="85"/>
      <c r="G132" s="86"/>
      <c r="H132" s="86"/>
      <c r="I132" s="86"/>
      <c r="J132" s="86"/>
      <c r="K132" s="87"/>
      <c r="L132" s="86"/>
      <c r="M132" s="86"/>
      <c r="N132" s="86"/>
      <c r="O132" s="254" t="s">
        <v>250</v>
      </c>
      <c r="P132" s="246"/>
      <c r="Q132" s="246"/>
      <c r="R132" s="84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</row>
    <row r="133" spans="1:29" ht="19.5" customHeight="1">
      <c r="A133" s="255" t="s">
        <v>251</v>
      </c>
      <c r="B133" s="255" t="s">
        <v>152</v>
      </c>
      <c r="C133" s="256" t="s">
        <v>252</v>
      </c>
      <c r="D133" s="257" t="s">
        <v>253</v>
      </c>
      <c r="E133" s="234"/>
      <c r="F133" s="230"/>
      <c r="G133" s="257" t="s">
        <v>254</v>
      </c>
      <c r="H133" s="234"/>
      <c r="I133" s="230"/>
      <c r="J133" s="257" t="s">
        <v>255</v>
      </c>
      <c r="K133" s="234"/>
      <c r="L133" s="230"/>
      <c r="M133" s="257" t="s">
        <v>256</v>
      </c>
      <c r="N133" s="234"/>
      <c r="O133" s="230"/>
      <c r="P133" s="257" t="s">
        <v>257</v>
      </c>
      <c r="Q133" s="234"/>
      <c r="R133" s="230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</row>
    <row r="134" spans="1:29" ht="52.5" customHeight="1">
      <c r="A134" s="236"/>
      <c r="B134" s="232"/>
      <c r="C134" s="232"/>
      <c r="D134" s="88" t="s">
        <v>258</v>
      </c>
      <c r="E134" s="88" t="s">
        <v>259</v>
      </c>
      <c r="F134" s="88" t="s">
        <v>260</v>
      </c>
      <c r="G134" s="88" t="s">
        <v>258</v>
      </c>
      <c r="H134" s="88" t="s">
        <v>261</v>
      </c>
      <c r="I134" s="88" t="s">
        <v>262</v>
      </c>
      <c r="J134" s="88" t="s">
        <v>258</v>
      </c>
      <c r="K134" s="88" t="s">
        <v>261</v>
      </c>
      <c r="L134" s="88" t="s">
        <v>262</v>
      </c>
      <c r="M134" s="88" t="s">
        <v>258</v>
      </c>
      <c r="N134" s="88" t="s">
        <v>261</v>
      </c>
      <c r="O134" s="88" t="s">
        <v>262</v>
      </c>
      <c r="P134" s="88" t="s">
        <v>258</v>
      </c>
      <c r="Q134" s="88" t="s">
        <v>261</v>
      </c>
      <c r="R134" s="88" t="s">
        <v>262</v>
      </c>
      <c r="S134" s="66"/>
      <c r="T134" s="88" t="s">
        <v>261</v>
      </c>
      <c r="U134" s="88" t="s">
        <v>262</v>
      </c>
      <c r="V134" s="66"/>
      <c r="W134" s="66"/>
      <c r="X134" s="66"/>
      <c r="Y134" s="66"/>
      <c r="Z134" s="66"/>
      <c r="AA134" s="66"/>
      <c r="AB134" s="66"/>
      <c r="AC134" s="66"/>
    </row>
    <row r="135" spans="1:29" ht="19.5" customHeight="1">
      <c r="A135" s="89">
        <v>1</v>
      </c>
      <c r="B135" s="90">
        <v>2</v>
      </c>
      <c r="C135" s="90">
        <v>3</v>
      </c>
      <c r="D135" s="90">
        <v>4</v>
      </c>
      <c r="E135" s="90">
        <v>5</v>
      </c>
      <c r="F135" s="90">
        <v>6</v>
      </c>
      <c r="G135" s="90">
        <v>7</v>
      </c>
      <c r="H135" s="90">
        <v>8</v>
      </c>
      <c r="I135" s="90">
        <v>9</v>
      </c>
      <c r="J135" s="90">
        <v>10</v>
      </c>
      <c r="K135" s="90">
        <v>11</v>
      </c>
      <c r="L135" s="90">
        <v>12</v>
      </c>
      <c r="M135" s="90">
        <v>13</v>
      </c>
      <c r="N135" s="90">
        <v>14</v>
      </c>
      <c r="O135" s="90">
        <v>15</v>
      </c>
      <c r="P135" s="90">
        <v>16</v>
      </c>
      <c r="Q135" s="90">
        <v>17</v>
      </c>
      <c r="R135" s="90">
        <v>18</v>
      </c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</row>
    <row r="136" spans="1:29" ht="19.5" customHeight="1">
      <c r="A136" s="251">
        <v>1</v>
      </c>
      <c r="B136" s="252" t="s">
        <v>171</v>
      </c>
      <c r="C136" s="91" t="str">
        <f aca="true" t="shared" si="35" ref="C136:C147">D46</f>
        <v>Bahadrabad (I)</v>
      </c>
      <c r="D136" s="92">
        <f aca="true" t="shared" si="36" ref="D136:H146">F46</f>
        <v>373</v>
      </c>
      <c r="E136" s="92">
        <f t="shared" si="36"/>
        <v>373</v>
      </c>
      <c r="F136" s="92">
        <f t="shared" si="36"/>
        <v>373</v>
      </c>
      <c r="G136" s="92">
        <f t="shared" si="36"/>
        <v>1</v>
      </c>
      <c r="H136" s="92">
        <f t="shared" si="36"/>
        <v>0</v>
      </c>
      <c r="I136" s="92">
        <f aca="true" t="shared" si="37" ref="I136:I146">G136-H136</f>
        <v>1</v>
      </c>
      <c r="J136" s="92">
        <f aca="true" t="shared" si="38" ref="J136:K146">K46</f>
        <v>22</v>
      </c>
      <c r="K136" s="92">
        <f t="shared" si="38"/>
        <v>11</v>
      </c>
      <c r="L136" s="92">
        <f aca="true" t="shared" si="39" ref="L136:L146">J136-K136</f>
        <v>11</v>
      </c>
      <c r="M136" s="92">
        <f aca="true" t="shared" si="40" ref="M136:N146">M46</f>
        <v>373</v>
      </c>
      <c r="N136" s="92">
        <f t="shared" si="40"/>
        <v>353</v>
      </c>
      <c r="O136" s="92">
        <f aca="true" t="shared" si="41" ref="O136:O146">M136-N136</f>
        <v>20</v>
      </c>
      <c r="P136" s="92">
        <f aca="true" t="shared" si="42" ref="P136:Q146">O46</f>
        <v>373</v>
      </c>
      <c r="Q136" s="92">
        <f t="shared" si="42"/>
        <v>331</v>
      </c>
      <c r="R136" s="92">
        <f aca="true" t="shared" si="43" ref="R136:R157">+P136-Q136</f>
        <v>42</v>
      </c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</row>
    <row r="137" spans="1:29" ht="19.5" customHeight="1">
      <c r="A137" s="236"/>
      <c r="B137" s="236"/>
      <c r="C137" s="91" t="str">
        <f t="shared" si="35"/>
        <v>Bahadrabad (II)</v>
      </c>
      <c r="D137" s="92">
        <f t="shared" si="36"/>
        <v>238</v>
      </c>
      <c r="E137" s="92">
        <f t="shared" si="36"/>
        <v>238</v>
      </c>
      <c r="F137" s="92">
        <f t="shared" si="36"/>
        <v>238</v>
      </c>
      <c r="G137" s="92">
        <f t="shared" si="36"/>
        <v>1</v>
      </c>
      <c r="H137" s="92">
        <f t="shared" si="36"/>
        <v>1</v>
      </c>
      <c r="I137" s="92">
        <f t="shared" si="37"/>
        <v>0</v>
      </c>
      <c r="J137" s="92">
        <f t="shared" si="38"/>
        <v>1</v>
      </c>
      <c r="K137" s="92">
        <f t="shared" si="38"/>
        <v>1</v>
      </c>
      <c r="L137" s="92">
        <f t="shared" si="39"/>
        <v>0</v>
      </c>
      <c r="M137" s="92">
        <f t="shared" si="40"/>
        <v>238</v>
      </c>
      <c r="N137" s="92">
        <f t="shared" si="40"/>
        <v>230</v>
      </c>
      <c r="O137" s="92">
        <f t="shared" si="41"/>
        <v>8</v>
      </c>
      <c r="P137" s="92">
        <f t="shared" si="42"/>
        <v>238</v>
      </c>
      <c r="Q137" s="92">
        <f t="shared" si="42"/>
        <v>230</v>
      </c>
      <c r="R137" s="92">
        <f t="shared" si="43"/>
        <v>8</v>
      </c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</row>
    <row r="138" spans="1:29" ht="19.5" customHeight="1">
      <c r="A138" s="236"/>
      <c r="B138" s="236"/>
      <c r="C138" s="91" t="str">
        <f t="shared" si="35"/>
        <v>Bhagwanpur </v>
      </c>
      <c r="D138" s="92">
        <f t="shared" si="36"/>
        <v>426</v>
      </c>
      <c r="E138" s="92">
        <f t="shared" si="36"/>
        <v>426</v>
      </c>
      <c r="F138" s="92">
        <f t="shared" si="36"/>
        <v>426</v>
      </c>
      <c r="G138" s="92">
        <f t="shared" si="36"/>
        <v>1</v>
      </c>
      <c r="H138" s="92">
        <f t="shared" si="36"/>
        <v>1</v>
      </c>
      <c r="I138" s="92">
        <f t="shared" si="37"/>
        <v>0</v>
      </c>
      <c r="J138" s="92">
        <f t="shared" si="38"/>
        <v>17</v>
      </c>
      <c r="K138" s="92">
        <f t="shared" si="38"/>
        <v>10</v>
      </c>
      <c r="L138" s="92">
        <f t="shared" si="39"/>
        <v>7</v>
      </c>
      <c r="M138" s="92">
        <f t="shared" si="40"/>
        <v>426</v>
      </c>
      <c r="N138" s="92">
        <f t="shared" si="40"/>
        <v>405</v>
      </c>
      <c r="O138" s="92">
        <f t="shared" si="41"/>
        <v>21</v>
      </c>
      <c r="P138" s="92">
        <f t="shared" si="42"/>
        <v>426</v>
      </c>
      <c r="Q138" s="92">
        <f t="shared" si="42"/>
        <v>403</v>
      </c>
      <c r="R138" s="92">
        <f t="shared" si="43"/>
        <v>23</v>
      </c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</row>
    <row r="139" spans="1:29" ht="19.5" customHeight="1">
      <c r="A139" s="236"/>
      <c r="B139" s="236"/>
      <c r="C139" s="91" t="str">
        <f t="shared" si="35"/>
        <v>Hardwar Cty</v>
      </c>
      <c r="D139" s="92">
        <f t="shared" si="36"/>
        <v>184</v>
      </c>
      <c r="E139" s="92">
        <f t="shared" si="36"/>
        <v>184</v>
      </c>
      <c r="F139" s="92">
        <f t="shared" si="36"/>
        <v>184</v>
      </c>
      <c r="G139" s="92">
        <f t="shared" si="36"/>
        <v>1</v>
      </c>
      <c r="H139" s="92">
        <f t="shared" si="36"/>
        <v>1</v>
      </c>
      <c r="I139" s="92">
        <f t="shared" si="37"/>
        <v>0</v>
      </c>
      <c r="J139" s="92">
        <f t="shared" si="38"/>
        <v>7</v>
      </c>
      <c r="K139" s="92">
        <f t="shared" si="38"/>
        <v>5</v>
      </c>
      <c r="L139" s="92">
        <f t="shared" si="39"/>
        <v>2</v>
      </c>
      <c r="M139" s="92">
        <f t="shared" si="40"/>
        <v>184</v>
      </c>
      <c r="N139" s="92">
        <f t="shared" si="40"/>
        <v>175</v>
      </c>
      <c r="O139" s="92">
        <f t="shared" si="41"/>
        <v>9</v>
      </c>
      <c r="P139" s="92">
        <f t="shared" si="42"/>
        <v>184</v>
      </c>
      <c r="Q139" s="92">
        <f t="shared" si="42"/>
        <v>158</v>
      </c>
      <c r="R139" s="92">
        <f t="shared" si="43"/>
        <v>26</v>
      </c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</row>
    <row r="140" spans="1:29" ht="19.5" customHeight="1">
      <c r="A140" s="236"/>
      <c r="B140" s="236"/>
      <c r="C140" s="91" t="str">
        <f t="shared" si="35"/>
        <v>Khanpur</v>
      </c>
      <c r="D140" s="92">
        <f t="shared" si="36"/>
        <v>100</v>
      </c>
      <c r="E140" s="92">
        <f t="shared" si="36"/>
        <v>100</v>
      </c>
      <c r="F140" s="92">
        <f t="shared" si="36"/>
        <v>100</v>
      </c>
      <c r="G140" s="92">
        <f t="shared" si="36"/>
        <v>1</v>
      </c>
      <c r="H140" s="92">
        <f t="shared" si="36"/>
        <v>1</v>
      </c>
      <c r="I140" s="92">
        <f t="shared" si="37"/>
        <v>0</v>
      </c>
      <c r="J140" s="92">
        <f t="shared" si="38"/>
        <v>4</v>
      </c>
      <c r="K140" s="92">
        <f t="shared" si="38"/>
        <v>4</v>
      </c>
      <c r="L140" s="92">
        <f t="shared" si="39"/>
        <v>0</v>
      </c>
      <c r="M140" s="92">
        <f t="shared" si="40"/>
        <v>100</v>
      </c>
      <c r="N140" s="92">
        <f t="shared" si="40"/>
        <v>96</v>
      </c>
      <c r="O140" s="92">
        <f t="shared" si="41"/>
        <v>4</v>
      </c>
      <c r="P140" s="92">
        <f t="shared" si="42"/>
        <v>100</v>
      </c>
      <c r="Q140" s="92">
        <f t="shared" si="42"/>
        <v>94</v>
      </c>
      <c r="R140" s="92">
        <f t="shared" si="43"/>
        <v>6</v>
      </c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</row>
    <row r="141" spans="1:29" ht="19.5" customHeight="1">
      <c r="A141" s="236"/>
      <c r="B141" s="236"/>
      <c r="C141" s="91" t="str">
        <f t="shared" si="35"/>
        <v>Laksar </v>
      </c>
      <c r="D141" s="92">
        <f t="shared" si="36"/>
        <v>377</v>
      </c>
      <c r="E141" s="92">
        <f t="shared" si="36"/>
        <v>377</v>
      </c>
      <c r="F141" s="92">
        <f t="shared" si="36"/>
        <v>377</v>
      </c>
      <c r="G141" s="92">
        <f t="shared" si="36"/>
        <v>1</v>
      </c>
      <c r="H141" s="92">
        <f t="shared" si="36"/>
        <v>0</v>
      </c>
      <c r="I141" s="92">
        <f t="shared" si="37"/>
        <v>1</v>
      </c>
      <c r="J141" s="92">
        <f t="shared" si="38"/>
        <v>15</v>
      </c>
      <c r="K141" s="92">
        <f t="shared" si="38"/>
        <v>9</v>
      </c>
      <c r="L141" s="92">
        <f t="shared" si="39"/>
        <v>6</v>
      </c>
      <c r="M141" s="92">
        <f t="shared" si="40"/>
        <v>377</v>
      </c>
      <c r="N141" s="92">
        <f t="shared" si="40"/>
        <v>354</v>
      </c>
      <c r="O141" s="92">
        <f t="shared" si="41"/>
        <v>23</v>
      </c>
      <c r="P141" s="92">
        <f t="shared" si="42"/>
        <v>377</v>
      </c>
      <c r="Q141" s="92">
        <f t="shared" si="42"/>
        <v>349</v>
      </c>
      <c r="R141" s="92">
        <f t="shared" si="43"/>
        <v>28</v>
      </c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</row>
    <row r="142" spans="1:29" ht="19.5" customHeight="1">
      <c r="A142" s="236"/>
      <c r="B142" s="236"/>
      <c r="C142" s="91" t="str">
        <f t="shared" si="35"/>
        <v>Narsan </v>
      </c>
      <c r="D142" s="92">
        <f t="shared" si="36"/>
        <v>501</v>
      </c>
      <c r="E142" s="92">
        <f t="shared" si="36"/>
        <v>501</v>
      </c>
      <c r="F142" s="92">
        <f t="shared" si="36"/>
        <v>501</v>
      </c>
      <c r="G142" s="92">
        <f t="shared" si="36"/>
        <v>1</v>
      </c>
      <c r="H142" s="92">
        <f t="shared" si="36"/>
        <v>1</v>
      </c>
      <c r="I142" s="92">
        <f t="shared" si="37"/>
        <v>0</v>
      </c>
      <c r="J142" s="92">
        <f t="shared" si="38"/>
        <v>21</v>
      </c>
      <c r="K142" s="92">
        <f t="shared" si="38"/>
        <v>8</v>
      </c>
      <c r="L142" s="92">
        <f t="shared" si="39"/>
        <v>13</v>
      </c>
      <c r="M142" s="92">
        <f t="shared" si="40"/>
        <v>501</v>
      </c>
      <c r="N142" s="92">
        <f t="shared" si="40"/>
        <v>464</v>
      </c>
      <c r="O142" s="92">
        <f t="shared" si="41"/>
        <v>37</v>
      </c>
      <c r="P142" s="92">
        <f t="shared" si="42"/>
        <v>501</v>
      </c>
      <c r="Q142" s="92">
        <f t="shared" si="42"/>
        <v>439</v>
      </c>
      <c r="R142" s="92">
        <f t="shared" si="43"/>
        <v>62</v>
      </c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</row>
    <row r="143" spans="1:29" ht="19.5" customHeight="1">
      <c r="A143" s="236"/>
      <c r="B143" s="236"/>
      <c r="C143" s="91" t="str">
        <f t="shared" si="35"/>
        <v>Roorkee (I)</v>
      </c>
      <c r="D143" s="92">
        <f t="shared" si="36"/>
        <v>406</v>
      </c>
      <c r="E143" s="92">
        <f t="shared" si="36"/>
        <v>406</v>
      </c>
      <c r="F143" s="92">
        <f t="shared" si="36"/>
        <v>406</v>
      </c>
      <c r="G143" s="92">
        <f t="shared" si="36"/>
        <v>1</v>
      </c>
      <c r="H143" s="92">
        <f t="shared" si="36"/>
        <v>1</v>
      </c>
      <c r="I143" s="92">
        <f t="shared" si="37"/>
        <v>0</v>
      </c>
      <c r="J143" s="92">
        <f t="shared" si="38"/>
        <v>25</v>
      </c>
      <c r="K143" s="92">
        <f t="shared" si="38"/>
        <v>15</v>
      </c>
      <c r="L143" s="92">
        <f t="shared" si="39"/>
        <v>10</v>
      </c>
      <c r="M143" s="92">
        <f t="shared" si="40"/>
        <v>406</v>
      </c>
      <c r="N143" s="92">
        <f t="shared" si="40"/>
        <v>394</v>
      </c>
      <c r="O143" s="92">
        <f t="shared" si="41"/>
        <v>12</v>
      </c>
      <c r="P143" s="92">
        <f t="shared" si="42"/>
        <v>406</v>
      </c>
      <c r="Q143" s="92">
        <f t="shared" si="42"/>
        <v>365</v>
      </c>
      <c r="R143" s="92">
        <f t="shared" si="43"/>
        <v>41</v>
      </c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</row>
    <row r="144" spans="1:29" ht="19.5" customHeight="1">
      <c r="A144" s="236"/>
      <c r="B144" s="236"/>
      <c r="C144" s="91" t="str">
        <f t="shared" si="35"/>
        <v>Roorkee (II)</v>
      </c>
      <c r="D144" s="92">
        <f t="shared" si="36"/>
        <v>232</v>
      </c>
      <c r="E144" s="92">
        <f t="shared" si="36"/>
        <v>232</v>
      </c>
      <c r="F144" s="92">
        <f t="shared" si="36"/>
        <v>232</v>
      </c>
      <c r="G144" s="92">
        <f t="shared" si="36"/>
        <v>1</v>
      </c>
      <c r="H144" s="92">
        <f t="shared" si="36"/>
        <v>1</v>
      </c>
      <c r="I144" s="92">
        <f t="shared" si="37"/>
        <v>0</v>
      </c>
      <c r="J144" s="92">
        <f t="shared" si="38"/>
        <v>2</v>
      </c>
      <c r="K144" s="92">
        <f t="shared" si="38"/>
        <v>1</v>
      </c>
      <c r="L144" s="92">
        <f t="shared" si="39"/>
        <v>1</v>
      </c>
      <c r="M144" s="92">
        <f t="shared" si="40"/>
        <v>232</v>
      </c>
      <c r="N144" s="92">
        <f t="shared" si="40"/>
        <v>220</v>
      </c>
      <c r="O144" s="92">
        <f t="shared" si="41"/>
        <v>12</v>
      </c>
      <c r="P144" s="92">
        <f t="shared" si="42"/>
        <v>232</v>
      </c>
      <c r="Q144" s="92">
        <f t="shared" si="42"/>
        <v>210</v>
      </c>
      <c r="R144" s="92">
        <f t="shared" si="43"/>
        <v>22</v>
      </c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</row>
    <row r="145" spans="1:29" ht="19.5" customHeight="1">
      <c r="A145" s="236"/>
      <c r="B145" s="236"/>
      <c r="C145" s="91" t="str">
        <f t="shared" si="35"/>
        <v>Roorkee City</v>
      </c>
      <c r="D145" s="92">
        <f t="shared" si="36"/>
        <v>140</v>
      </c>
      <c r="E145" s="92">
        <f t="shared" si="36"/>
        <v>140</v>
      </c>
      <c r="F145" s="92">
        <f t="shared" si="36"/>
        <v>140</v>
      </c>
      <c r="G145" s="92">
        <f t="shared" si="36"/>
        <v>1</v>
      </c>
      <c r="H145" s="92">
        <f t="shared" si="36"/>
        <v>0</v>
      </c>
      <c r="I145" s="92">
        <f t="shared" si="37"/>
        <v>1</v>
      </c>
      <c r="J145" s="92">
        <f t="shared" si="38"/>
        <v>5</v>
      </c>
      <c r="K145" s="92">
        <f t="shared" si="38"/>
        <v>5</v>
      </c>
      <c r="L145" s="92">
        <f t="shared" si="39"/>
        <v>0</v>
      </c>
      <c r="M145" s="92">
        <f t="shared" si="40"/>
        <v>140</v>
      </c>
      <c r="N145" s="92">
        <f t="shared" si="40"/>
        <v>136</v>
      </c>
      <c r="O145" s="92">
        <f t="shared" si="41"/>
        <v>4</v>
      </c>
      <c r="P145" s="92">
        <f t="shared" si="42"/>
        <v>140</v>
      </c>
      <c r="Q145" s="92">
        <f t="shared" si="42"/>
        <v>130</v>
      </c>
      <c r="R145" s="92">
        <f t="shared" si="43"/>
        <v>10</v>
      </c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</row>
    <row r="146" spans="1:29" ht="19.5" customHeight="1">
      <c r="A146" s="236"/>
      <c r="B146" s="236"/>
      <c r="C146" s="91" t="str">
        <f t="shared" si="35"/>
        <v>Manglore</v>
      </c>
      <c r="D146" s="92">
        <f t="shared" si="36"/>
        <v>79</v>
      </c>
      <c r="E146" s="92">
        <f t="shared" si="36"/>
        <v>79</v>
      </c>
      <c r="F146" s="92">
        <f t="shared" si="36"/>
        <v>79</v>
      </c>
      <c r="G146" s="92">
        <f t="shared" si="36"/>
        <v>1</v>
      </c>
      <c r="H146" s="92">
        <f t="shared" si="36"/>
        <v>1</v>
      </c>
      <c r="I146" s="92">
        <f t="shared" si="37"/>
        <v>0</v>
      </c>
      <c r="J146" s="92">
        <f t="shared" si="38"/>
        <v>2</v>
      </c>
      <c r="K146" s="92">
        <f t="shared" si="38"/>
        <v>1</v>
      </c>
      <c r="L146" s="92">
        <f t="shared" si="39"/>
        <v>1</v>
      </c>
      <c r="M146" s="92">
        <f t="shared" si="40"/>
        <v>79</v>
      </c>
      <c r="N146" s="92">
        <f t="shared" si="40"/>
        <v>77</v>
      </c>
      <c r="O146" s="92">
        <f t="shared" si="41"/>
        <v>2</v>
      </c>
      <c r="P146" s="92">
        <f t="shared" si="42"/>
        <v>79</v>
      </c>
      <c r="Q146" s="92">
        <f t="shared" si="42"/>
        <v>73</v>
      </c>
      <c r="R146" s="92">
        <f t="shared" si="43"/>
        <v>6</v>
      </c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</row>
    <row r="147" spans="1:29" ht="19.5" customHeight="1">
      <c r="A147" s="232"/>
      <c r="B147" s="232"/>
      <c r="C147" s="91" t="str">
        <f t="shared" si="35"/>
        <v>Total </v>
      </c>
      <c r="D147" s="92">
        <f aca="true" t="shared" si="44" ref="D147:Q147">SUM(D136:D146)</f>
        <v>3056</v>
      </c>
      <c r="E147" s="92">
        <f t="shared" si="44"/>
        <v>3056</v>
      </c>
      <c r="F147" s="92">
        <f t="shared" si="44"/>
        <v>3056</v>
      </c>
      <c r="G147" s="92">
        <f t="shared" si="44"/>
        <v>11</v>
      </c>
      <c r="H147" s="92">
        <f t="shared" si="44"/>
        <v>8</v>
      </c>
      <c r="I147" s="92">
        <f t="shared" si="44"/>
        <v>3</v>
      </c>
      <c r="J147" s="92">
        <f t="shared" si="44"/>
        <v>121</v>
      </c>
      <c r="K147" s="92">
        <f t="shared" si="44"/>
        <v>70</v>
      </c>
      <c r="L147" s="92">
        <f t="shared" si="44"/>
        <v>51</v>
      </c>
      <c r="M147" s="92">
        <f t="shared" si="44"/>
        <v>3056</v>
      </c>
      <c r="N147" s="92">
        <f t="shared" si="44"/>
        <v>2904</v>
      </c>
      <c r="O147" s="92">
        <f t="shared" si="44"/>
        <v>152</v>
      </c>
      <c r="P147" s="92">
        <f t="shared" si="44"/>
        <v>3056</v>
      </c>
      <c r="Q147" s="92">
        <f t="shared" si="44"/>
        <v>2782</v>
      </c>
      <c r="R147" s="92">
        <f t="shared" si="43"/>
        <v>274</v>
      </c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</row>
    <row r="148" spans="1:29" ht="19.5" customHeight="1">
      <c r="A148" s="251">
        <v>2</v>
      </c>
      <c r="B148" s="252" t="s">
        <v>172</v>
      </c>
      <c r="C148" s="93" t="str">
        <f aca="true" t="shared" si="45" ref="C148:C158">D107</f>
        <v>Khatima</v>
      </c>
      <c r="D148" s="92">
        <f aca="true" t="shared" si="46" ref="D148:H157">F107</f>
        <v>290</v>
      </c>
      <c r="E148" s="92">
        <f t="shared" si="46"/>
        <v>290</v>
      </c>
      <c r="F148" s="92">
        <f t="shared" si="46"/>
        <v>290</v>
      </c>
      <c r="G148" s="92">
        <f t="shared" si="46"/>
        <v>1</v>
      </c>
      <c r="H148" s="92">
        <f t="shared" si="46"/>
        <v>0</v>
      </c>
      <c r="I148" s="92">
        <f aca="true" t="shared" si="47" ref="I148:I157">G148-H148</f>
        <v>1</v>
      </c>
      <c r="J148" s="92">
        <f aca="true" t="shared" si="48" ref="J148:K157">K107</f>
        <v>12</v>
      </c>
      <c r="K148" s="92">
        <f t="shared" si="48"/>
        <v>8</v>
      </c>
      <c r="L148" s="92">
        <f aca="true" t="shared" si="49" ref="L148:L157">J148-K148</f>
        <v>4</v>
      </c>
      <c r="M148" s="92">
        <f aca="true" t="shared" si="50" ref="M148:N157">M107</f>
        <v>290</v>
      </c>
      <c r="N148" s="92">
        <f t="shared" si="50"/>
        <v>277</v>
      </c>
      <c r="O148" s="92">
        <f aca="true" t="shared" si="51" ref="O148:O157">M148-N148</f>
        <v>13</v>
      </c>
      <c r="P148" s="92">
        <f aca="true" t="shared" si="52" ref="P148:Q157">O107</f>
        <v>290</v>
      </c>
      <c r="Q148" s="92">
        <f t="shared" si="52"/>
        <v>283</v>
      </c>
      <c r="R148" s="92">
        <f t="shared" si="43"/>
        <v>7</v>
      </c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</row>
    <row r="149" spans="1:29" ht="19.5" customHeight="1">
      <c r="A149" s="236"/>
      <c r="B149" s="236"/>
      <c r="C149" s="93" t="str">
        <f t="shared" si="45"/>
        <v>Sitarganj</v>
      </c>
      <c r="D149" s="92">
        <f t="shared" si="46"/>
        <v>310</v>
      </c>
      <c r="E149" s="92">
        <f t="shared" si="46"/>
        <v>310</v>
      </c>
      <c r="F149" s="92">
        <f t="shared" si="46"/>
        <v>310</v>
      </c>
      <c r="G149" s="92">
        <f t="shared" si="46"/>
        <v>1</v>
      </c>
      <c r="H149" s="92">
        <f t="shared" si="46"/>
        <v>1</v>
      </c>
      <c r="I149" s="92">
        <f t="shared" si="47"/>
        <v>0</v>
      </c>
      <c r="J149" s="92">
        <f t="shared" si="48"/>
        <v>12</v>
      </c>
      <c r="K149" s="92">
        <f t="shared" si="48"/>
        <v>9</v>
      </c>
      <c r="L149" s="92">
        <f t="shared" si="49"/>
        <v>3</v>
      </c>
      <c r="M149" s="92">
        <f t="shared" si="50"/>
        <v>310</v>
      </c>
      <c r="N149" s="92">
        <f t="shared" si="50"/>
        <v>292</v>
      </c>
      <c r="O149" s="92">
        <f t="shared" si="51"/>
        <v>18</v>
      </c>
      <c r="P149" s="92">
        <f t="shared" si="52"/>
        <v>310</v>
      </c>
      <c r="Q149" s="92">
        <f t="shared" si="52"/>
        <v>285</v>
      </c>
      <c r="R149" s="92">
        <f t="shared" si="43"/>
        <v>25</v>
      </c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</row>
    <row r="150" spans="1:29" ht="19.5" customHeight="1">
      <c r="A150" s="236"/>
      <c r="B150" s="236"/>
      <c r="C150" s="93" t="str">
        <f t="shared" si="45"/>
        <v>Rudrapur</v>
      </c>
      <c r="D150" s="92">
        <f t="shared" si="46"/>
        <v>324</v>
      </c>
      <c r="E150" s="92">
        <f t="shared" si="46"/>
        <v>324</v>
      </c>
      <c r="F150" s="92">
        <f t="shared" si="46"/>
        <v>324</v>
      </c>
      <c r="G150" s="92">
        <f t="shared" si="46"/>
        <v>1</v>
      </c>
      <c r="H150" s="92">
        <f t="shared" si="46"/>
        <v>1</v>
      </c>
      <c r="I150" s="92">
        <f t="shared" si="47"/>
        <v>0</v>
      </c>
      <c r="J150" s="92">
        <f t="shared" si="48"/>
        <v>15</v>
      </c>
      <c r="K150" s="92">
        <f t="shared" si="48"/>
        <v>11</v>
      </c>
      <c r="L150" s="92">
        <f t="shared" si="49"/>
        <v>4</v>
      </c>
      <c r="M150" s="92">
        <f t="shared" si="50"/>
        <v>324</v>
      </c>
      <c r="N150" s="92">
        <f t="shared" si="50"/>
        <v>314</v>
      </c>
      <c r="O150" s="92">
        <f t="shared" si="51"/>
        <v>10</v>
      </c>
      <c r="P150" s="92">
        <f t="shared" si="52"/>
        <v>324</v>
      </c>
      <c r="Q150" s="92">
        <f t="shared" si="52"/>
        <v>307</v>
      </c>
      <c r="R150" s="92">
        <f t="shared" si="43"/>
        <v>17</v>
      </c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</row>
    <row r="151" spans="1:29" ht="19.5" customHeight="1">
      <c r="A151" s="236"/>
      <c r="B151" s="236"/>
      <c r="C151" s="93" t="str">
        <f t="shared" si="45"/>
        <v>Rudrapur City</v>
      </c>
      <c r="D151" s="92">
        <f t="shared" si="46"/>
        <v>160</v>
      </c>
      <c r="E151" s="92">
        <f t="shared" si="46"/>
        <v>160</v>
      </c>
      <c r="F151" s="92">
        <f t="shared" si="46"/>
        <v>160</v>
      </c>
      <c r="G151" s="92">
        <f t="shared" si="46"/>
        <v>1</v>
      </c>
      <c r="H151" s="92">
        <f t="shared" si="46"/>
        <v>0</v>
      </c>
      <c r="I151" s="92">
        <f t="shared" si="47"/>
        <v>1</v>
      </c>
      <c r="J151" s="92">
        <f t="shared" si="48"/>
        <v>4</v>
      </c>
      <c r="K151" s="92">
        <f t="shared" si="48"/>
        <v>3</v>
      </c>
      <c r="L151" s="92">
        <f t="shared" si="49"/>
        <v>1</v>
      </c>
      <c r="M151" s="92">
        <f t="shared" si="50"/>
        <v>160</v>
      </c>
      <c r="N151" s="92">
        <f t="shared" si="50"/>
        <v>157</v>
      </c>
      <c r="O151" s="92">
        <f t="shared" si="51"/>
        <v>3</v>
      </c>
      <c r="P151" s="92">
        <f t="shared" si="52"/>
        <v>160</v>
      </c>
      <c r="Q151" s="92">
        <f t="shared" si="52"/>
        <v>148</v>
      </c>
      <c r="R151" s="92">
        <f t="shared" si="43"/>
        <v>12</v>
      </c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</row>
    <row r="152" spans="1:29" ht="19.5" customHeight="1">
      <c r="A152" s="236"/>
      <c r="B152" s="236"/>
      <c r="C152" s="93" t="str">
        <f t="shared" si="45"/>
        <v>Gaderpur</v>
      </c>
      <c r="D152" s="92">
        <f t="shared" si="46"/>
        <v>285</v>
      </c>
      <c r="E152" s="92">
        <f t="shared" si="46"/>
        <v>285</v>
      </c>
      <c r="F152" s="92">
        <f t="shared" si="46"/>
        <v>285</v>
      </c>
      <c r="G152" s="92">
        <f t="shared" si="46"/>
        <v>1</v>
      </c>
      <c r="H152" s="92">
        <f t="shared" si="46"/>
        <v>1</v>
      </c>
      <c r="I152" s="92">
        <f t="shared" si="47"/>
        <v>0</v>
      </c>
      <c r="J152" s="92">
        <f t="shared" si="48"/>
        <v>11</v>
      </c>
      <c r="K152" s="92">
        <f t="shared" si="48"/>
        <v>10</v>
      </c>
      <c r="L152" s="92">
        <f t="shared" si="49"/>
        <v>1</v>
      </c>
      <c r="M152" s="92">
        <f t="shared" si="50"/>
        <v>285</v>
      </c>
      <c r="N152" s="92">
        <f t="shared" si="50"/>
        <v>276</v>
      </c>
      <c r="O152" s="92">
        <f t="shared" si="51"/>
        <v>9</v>
      </c>
      <c r="P152" s="92">
        <f t="shared" si="52"/>
        <v>285</v>
      </c>
      <c r="Q152" s="92">
        <f t="shared" si="52"/>
        <v>275</v>
      </c>
      <c r="R152" s="92">
        <f t="shared" si="43"/>
        <v>10</v>
      </c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</row>
    <row r="153" spans="1:29" ht="19.5" customHeight="1">
      <c r="A153" s="236"/>
      <c r="B153" s="236"/>
      <c r="C153" s="93" t="str">
        <f t="shared" si="45"/>
        <v>Bazpur</v>
      </c>
      <c r="D153" s="92">
        <f t="shared" si="46"/>
        <v>272</v>
      </c>
      <c r="E153" s="92">
        <f t="shared" si="46"/>
        <v>272</v>
      </c>
      <c r="F153" s="92">
        <f t="shared" si="46"/>
        <v>272</v>
      </c>
      <c r="G153" s="92">
        <f t="shared" si="46"/>
        <v>1</v>
      </c>
      <c r="H153" s="92">
        <f t="shared" si="46"/>
        <v>1</v>
      </c>
      <c r="I153" s="92">
        <f t="shared" si="47"/>
        <v>0</v>
      </c>
      <c r="J153" s="92">
        <f t="shared" si="48"/>
        <v>11</v>
      </c>
      <c r="K153" s="92">
        <f t="shared" si="48"/>
        <v>6</v>
      </c>
      <c r="L153" s="92">
        <f t="shared" si="49"/>
        <v>5</v>
      </c>
      <c r="M153" s="92">
        <f t="shared" si="50"/>
        <v>272</v>
      </c>
      <c r="N153" s="92">
        <f t="shared" si="50"/>
        <v>265</v>
      </c>
      <c r="O153" s="92">
        <f t="shared" si="51"/>
        <v>7</v>
      </c>
      <c r="P153" s="92">
        <f t="shared" si="52"/>
        <v>272</v>
      </c>
      <c r="Q153" s="92">
        <f t="shared" si="52"/>
        <v>253</v>
      </c>
      <c r="R153" s="92">
        <f t="shared" si="43"/>
        <v>19</v>
      </c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</row>
    <row r="154" spans="1:29" ht="19.5" customHeight="1">
      <c r="A154" s="236"/>
      <c r="B154" s="236"/>
      <c r="C154" s="93" t="str">
        <f t="shared" si="45"/>
        <v>kashipur (u)</v>
      </c>
      <c r="D154" s="92">
        <f t="shared" si="46"/>
        <v>125</v>
      </c>
      <c r="E154" s="92">
        <f t="shared" si="46"/>
        <v>125</v>
      </c>
      <c r="F154" s="92">
        <f t="shared" si="46"/>
        <v>125</v>
      </c>
      <c r="G154" s="92">
        <f t="shared" si="46"/>
        <v>1</v>
      </c>
      <c r="H154" s="92">
        <f t="shared" si="46"/>
        <v>1</v>
      </c>
      <c r="I154" s="92">
        <f t="shared" si="47"/>
        <v>0</v>
      </c>
      <c r="J154" s="92">
        <f t="shared" si="48"/>
        <v>5</v>
      </c>
      <c r="K154" s="92">
        <f t="shared" si="48"/>
        <v>4</v>
      </c>
      <c r="L154" s="92">
        <f t="shared" si="49"/>
        <v>1</v>
      </c>
      <c r="M154" s="92">
        <f t="shared" si="50"/>
        <v>125</v>
      </c>
      <c r="N154" s="92">
        <f t="shared" si="50"/>
        <v>121</v>
      </c>
      <c r="O154" s="92">
        <f t="shared" si="51"/>
        <v>4</v>
      </c>
      <c r="P154" s="92">
        <f t="shared" si="52"/>
        <v>125</v>
      </c>
      <c r="Q154" s="92">
        <f t="shared" si="52"/>
        <v>123</v>
      </c>
      <c r="R154" s="92">
        <f t="shared" si="43"/>
        <v>2</v>
      </c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</row>
    <row r="155" spans="1:29" ht="19.5" customHeight="1">
      <c r="A155" s="236"/>
      <c r="B155" s="236"/>
      <c r="C155" s="93" t="str">
        <f t="shared" si="45"/>
        <v>kashipur (R)</v>
      </c>
      <c r="D155" s="92">
        <f t="shared" si="46"/>
        <v>167</v>
      </c>
      <c r="E155" s="92">
        <f t="shared" si="46"/>
        <v>167</v>
      </c>
      <c r="F155" s="92">
        <f t="shared" si="46"/>
        <v>167</v>
      </c>
      <c r="G155" s="92">
        <f t="shared" si="46"/>
        <v>1</v>
      </c>
      <c r="H155" s="92">
        <f t="shared" si="46"/>
        <v>0</v>
      </c>
      <c r="I155" s="92">
        <f t="shared" si="47"/>
        <v>1</v>
      </c>
      <c r="J155" s="92">
        <f t="shared" si="48"/>
        <v>6</v>
      </c>
      <c r="K155" s="92">
        <f t="shared" si="48"/>
        <v>6</v>
      </c>
      <c r="L155" s="92">
        <f t="shared" si="49"/>
        <v>0</v>
      </c>
      <c r="M155" s="92">
        <f t="shared" si="50"/>
        <v>167</v>
      </c>
      <c r="N155" s="92">
        <f t="shared" si="50"/>
        <v>163</v>
      </c>
      <c r="O155" s="92">
        <f t="shared" si="51"/>
        <v>4</v>
      </c>
      <c r="P155" s="92">
        <f t="shared" si="52"/>
        <v>167</v>
      </c>
      <c r="Q155" s="92">
        <f t="shared" si="52"/>
        <v>164</v>
      </c>
      <c r="R155" s="92">
        <f t="shared" si="43"/>
        <v>3</v>
      </c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</row>
    <row r="156" spans="1:29" ht="19.5" customHeight="1">
      <c r="A156" s="236"/>
      <c r="B156" s="236"/>
      <c r="C156" s="93" t="str">
        <f t="shared" si="45"/>
        <v>Jaspur city</v>
      </c>
      <c r="D156" s="92">
        <f t="shared" si="46"/>
        <v>77</v>
      </c>
      <c r="E156" s="92">
        <f t="shared" si="46"/>
        <v>77</v>
      </c>
      <c r="F156" s="92">
        <f t="shared" si="46"/>
        <v>77</v>
      </c>
      <c r="G156" s="92">
        <f t="shared" si="46"/>
        <v>1</v>
      </c>
      <c r="H156" s="92">
        <f t="shared" si="46"/>
        <v>0</v>
      </c>
      <c r="I156" s="92">
        <f t="shared" si="47"/>
        <v>1</v>
      </c>
      <c r="J156" s="92">
        <f t="shared" si="48"/>
        <v>1</v>
      </c>
      <c r="K156" s="92">
        <f t="shared" si="48"/>
        <v>1</v>
      </c>
      <c r="L156" s="92">
        <f t="shared" si="49"/>
        <v>0</v>
      </c>
      <c r="M156" s="92">
        <f t="shared" si="50"/>
        <v>77</v>
      </c>
      <c r="N156" s="92">
        <f t="shared" si="50"/>
        <v>77</v>
      </c>
      <c r="O156" s="92">
        <f t="shared" si="51"/>
        <v>0</v>
      </c>
      <c r="P156" s="92">
        <f t="shared" si="52"/>
        <v>77</v>
      </c>
      <c r="Q156" s="92">
        <f t="shared" si="52"/>
        <v>71</v>
      </c>
      <c r="R156" s="92">
        <f t="shared" si="43"/>
        <v>6</v>
      </c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</row>
    <row r="157" spans="1:29" ht="19.5" customHeight="1">
      <c r="A157" s="236"/>
      <c r="B157" s="236"/>
      <c r="C157" s="93" t="str">
        <f t="shared" si="45"/>
        <v>Jaspur Rural</v>
      </c>
      <c r="D157" s="92">
        <f t="shared" si="46"/>
        <v>181</v>
      </c>
      <c r="E157" s="92">
        <f t="shared" si="46"/>
        <v>181</v>
      </c>
      <c r="F157" s="92">
        <f t="shared" si="46"/>
        <v>181</v>
      </c>
      <c r="G157" s="92">
        <f t="shared" si="46"/>
        <v>1</v>
      </c>
      <c r="H157" s="92">
        <f t="shared" si="46"/>
        <v>0</v>
      </c>
      <c r="I157" s="92">
        <f t="shared" si="47"/>
        <v>1</v>
      </c>
      <c r="J157" s="92">
        <f t="shared" si="48"/>
        <v>8</v>
      </c>
      <c r="K157" s="92">
        <f t="shared" si="48"/>
        <v>7</v>
      </c>
      <c r="L157" s="92">
        <f t="shared" si="49"/>
        <v>1</v>
      </c>
      <c r="M157" s="92">
        <f t="shared" si="50"/>
        <v>181</v>
      </c>
      <c r="N157" s="92">
        <f t="shared" si="50"/>
        <v>179</v>
      </c>
      <c r="O157" s="92">
        <f t="shared" si="51"/>
        <v>2</v>
      </c>
      <c r="P157" s="92">
        <f t="shared" si="52"/>
        <v>181</v>
      </c>
      <c r="Q157" s="92">
        <f t="shared" si="52"/>
        <v>174</v>
      </c>
      <c r="R157" s="92">
        <f t="shared" si="43"/>
        <v>7</v>
      </c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</row>
    <row r="158" spans="1:29" ht="19.5" customHeight="1">
      <c r="A158" s="232"/>
      <c r="B158" s="232"/>
      <c r="C158" s="93" t="str">
        <f t="shared" si="45"/>
        <v>Total </v>
      </c>
      <c r="D158" s="92">
        <f aca="true" t="shared" si="53" ref="D158:R158">SUM(D148:D157)</f>
        <v>2191</v>
      </c>
      <c r="E158" s="92">
        <f t="shared" si="53"/>
        <v>2191</v>
      </c>
      <c r="F158" s="92">
        <f t="shared" si="53"/>
        <v>2191</v>
      </c>
      <c r="G158" s="92">
        <f t="shared" si="53"/>
        <v>10</v>
      </c>
      <c r="H158" s="92">
        <f t="shared" si="53"/>
        <v>5</v>
      </c>
      <c r="I158" s="92">
        <f t="shared" si="53"/>
        <v>5</v>
      </c>
      <c r="J158" s="92">
        <f t="shared" si="53"/>
        <v>85</v>
      </c>
      <c r="K158" s="92">
        <f t="shared" si="53"/>
        <v>65</v>
      </c>
      <c r="L158" s="92">
        <f t="shared" si="53"/>
        <v>20</v>
      </c>
      <c r="M158" s="92">
        <f t="shared" si="53"/>
        <v>2191</v>
      </c>
      <c r="N158" s="92">
        <f t="shared" si="53"/>
        <v>2121</v>
      </c>
      <c r="O158" s="92">
        <f t="shared" si="53"/>
        <v>70</v>
      </c>
      <c r="P158" s="92">
        <f t="shared" si="53"/>
        <v>2191</v>
      </c>
      <c r="Q158" s="92">
        <f t="shared" si="53"/>
        <v>2083</v>
      </c>
      <c r="R158" s="92">
        <f t="shared" si="53"/>
        <v>108</v>
      </c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</row>
    <row r="159" spans="1:29" ht="19.5" customHeight="1">
      <c r="A159" s="85"/>
      <c r="B159" s="94"/>
      <c r="C159" s="95" t="s">
        <v>263</v>
      </c>
      <c r="D159" s="92">
        <f aca="true" t="shared" si="54" ref="D159:R159">+D158+D147</f>
        <v>5247</v>
      </c>
      <c r="E159" s="92">
        <f t="shared" si="54"/>
        <v>5247</v>
      </c>
      <c r="F159" s="92">
        <f t="shared" si="54"/>
        <v>5247</v>
      </c>
      <c r="G159" s="92">
        <f t="shared" si="54"/>
        <v>21</v>
      </c>
      <c r="H159" s="92">
        <f t="shared" si="54"/>
        <v>13</v>
      </c>
      <c r="I159" s="92">
        <f t="shared" si="54"/>
        <v>8</v>
      </c>
      <c r="J159" s="92">
        <f t="shared" si="54"/>
        <v>206</v>
      </c>
      <c r="K159" s="92">
        <f t="shared" si="54"/>
        <v>135</v>
      </c>
      <c r="L159" s="92">
        <f t="shared" si="54"/>
        <v>71</v>
      </c>
      <c r="M159" s="92">
        <f t="shared" si="54"/>
        <v>5247</v>
      </c>
      <c r="N159" s="92">
        <f t="shared" si="54"/>
        <v>5025</v>
      </c>
      <c r="O159" s="92">
        <f t="shared" si="54"/>
        <v>222</v>
      </c>
      <c r="P159" s="92">
        <f t="shared" si="54"/>
        <v>5247</v>
      </c>
      <c r="Q159" s="92">
        <f t="shared" si="54"/>
        <v>4865</v>
      </c>
      <c r="R159" s="92">
        <f t="shared" si="54"/>
        <v>382</v>
      </c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</row>
    <row r="160" spans="1:29" ht="19.5" customHeight="1">
      <c r="A160" s="76"/>
      <c r="B160" s="76"/>
      <c r="C160" s="77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</row>
    <row r="161" spans="1:29" ht="19.5" customHeight="1">
      <c r="A161" s="76"/>
      <c r="B161" s="76"/>
      <c r="C161" s="77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</row>
    <row r="162" spans="1:29" ht="19.5" customHeight="1">
      <c r="A162" s="76"/>
      <c r="B162" s="76"/>
      <c r="C162" s="77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</row>
    <row r="163" spans="1:29" ht="19.5" customHeight="1">
      <c r="A163" s="76"/>
      <c r="B163" s="76"/>
      <c r="C163" s="77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</row>
    <row r="164" spans="1:29" ht="19.5" customHeight="1">
      <c r="A164" s="76"/>
      <c r="B164" s="76"/>
      <c r="C164" s="77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</row>
    <row r="165" spans="1:29" ht="19.5" customHeight="1">
      <c r="A165" s="76"/>
      <c r="B165" s="76"/>
      <c r="C165" s="77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</row>
    <row r="166" spans="1:29" ht="19.5" customHeight="1">
      <c r="A166" s="76"/>
      <c r="B166" s="76"/>
      <c r="C166" s="77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</row>
    <row r="167" spans="1:29" ht="19.5" customHeight="1">
      <c r="A167" s="76"/>
      <c r="B167" s="76"/>
      <c r="C167" s="77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</row>
    <row r="168" spans="1:29" ht="19.5" customHeight="1">
      <c r="A168" s="76"/>
      <c r="B168" s="76"/>
      <c r="C168" s="77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</row>
    <row r="169" spans="1:29" ht="19.5" customHeight="1">
      <c r="A169" s="76"/>
      <c r="B169" s="76"/>
      <c r="C169" s="77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</row>
    <row r="170" spans="1:29" ht="19.5" customHeight="1">
      <c r="A170" s="76"/>
      <c r="B170" s="76"/>
      <c r="C170" s="77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</row>
    <row r="171" spans="1:29" ht="19.5" customHeight="1">
      <c r="A171" s="76"/>
      <c r="B171" s="76"/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ht="19.5" customHeight="1">
      <c r="A172" s="76"/>
      <c r="B172" s="76"/>
      <c r="C172" s="77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ht="19.5" customHeight="1">
      <c r="A173" s="76"/>
      <c r="B173" s="76"/>
      <c r="C173" s="77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ht="19.5" customHeight="1">
      <c r="A174" s="76"/>
      <c r="B174" s="76"/>
      <c r="C174" s="77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ht="19.5" customHeight="1">
      <c r="A175" s="76"/>
      <c r="B175" s="76"/>
      <c r="C175" s="77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</sheetData>
  <sheetProtection/>
  <mergeCells count="42">
    <mergeCell ref="C28:C32"/>
    <mergeCell ref="A1:P1"/>
    <mergeCell ref="A2:P2"/>
    <mergeCell ref="A4:A5"/>
    <mergeCell ref="B4:B5"/>
    <mergeCell ref="C4:C5"/>
    <mergeCell ref="D4:D5"/>
    <mergeCell ref="E4:E5"/>
    <mergeCell ref="F4:H4"/>
    <mergeCell ref="I4:J4"/>
    <mergeCell ref="K4:L4"/>
    <mergeCell ref="M4:N4"/>
    <mergeCell ref="O4:P4"/>
    <mergeCell ref="C7:C18"/>
    <mergeCell ref="C19:C22"/>
    <mergeCell ref="C23:C27"/>
    <mergeCell ref="A129:R129"/>
    <mergeCell ref="C33:C37"/>
    <mergeCell ref="C38:C45"/>
    <mergeCell ref="C46:C57"/>
    <mergeCell ref="C58:C67"/>
    <mergeCell ref="C68:C72"/>
    <mergeCell ref="C73:C83"/>
    <mergeCell ref="C84:C92"/>
    <mergeCell ref="C93:C96"/>
    <mergeCell ref="C97:C106"/>
    <mergeCell ref="C107:C117"/>
    <mergeCell ref="C118:C124"/>
    <mergeCell ref="A136:A147"/>
    <mergeCell ref="B136:B147"/>
    <mergeCell ref="A148:A158"/>
    <mergeCell ref="B148:B158"/>
    <mergeCell ref="O130:Q130"/>
    <mergeCell ref="O132:Q132"/>
    <mergeCell ref="A133:A134"/>
    <mergeCell ref="B133:B134"/>
    <mergeCell ref="C133:C134"/>
    <mergeCell ref="D133:F133"/>
    <mergeCell ref="G133:I133"/>
    <mergeCell ref="J133:L133"/>
    <mergeCell ref="M133:O133"/>
    <mergeCell ref="P133:R133"/>
  </mergeCells>
  <printOptions/>
  <pageMargins left="0.7" right="0.7" top="0.75" bottom="0.75" header="0" footer="0"/>
  <pageSetup horizontalDpi="600" verticalDpi="600" orientation="landscape" scale="69" r:id="rId3"/>
  <headerFooter>
    <oddFooter>&amp;C&amp;F</oddFooter>
  </headerFooter>
  <rowBreaks count="2" manualBreakCount="2">
    <brk id="37" max="15" man="1"/>
    <brk id="83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6699"/>
  </sheetPr>
  <dimension ref="A1:IF158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Q9" sqref="Q9"/>
    </sheetView>
  </sheetViews>
  <sheetFormatPr defaultColWidth="14.421875" defaultRowHeight="15" customHeight="1"/>
  <cols>
    <col min="1" max="1" width="7.00390625" style="2" customWidth="1"/>
    <col min="2" max="2" width="6.7109375" style="2" customWidth="1"/>
    <col min="3" max="3" width="18.421875" style="2" customWidth="1"/>
    <col min="4" max="4" width="27.28125" style="2" customWidth="1"/>
    <col min="5" max="5" width="12.7109375" style="2" customWidth="1"/>
    <col min="6" max="6" width="16.140625" style="2" customWidth="1"/>
    <col min="7" max="7" width="18.7109375" style="2" customWidth="1"/>
    <col min="8" max="8" width="17.140625" style="2" customWidth="1"/>
    <col min="9" max="9" width="20.7109375" style="2" customWidth="1"/>
    <col min="10" max="12" width="12.00390625" style="2" customWidth="1"/>
    <col min="13" max="15" width="11.7109375" style="2" customWidth="1"/>
    <col min="16" max="17" width="12.57421875" style="2" customWidth="1"/>
    <col min="18" max="18" width="6.7109375" style="2" customWidth="1"/>
    <col min="19" max="20" width="9.140625" style="2" customWidth="1"/>
    <col min="21" max="21" width="16.421875" style="2" hidden="1" customWidth="1"/>
    <col min="22" max="22" width="9.140625" style="2" hidden="1" customWidth="1"/>
    <col min="23" max="24" width="8.00390625" style="2" hidden="1" customWidth="1"/>
    <col min="25" max="26" width="15.7109375" style="2" customWidth="1"/>
    <col min="27" max="240" width="8.8515625" style="2" customWidth="1"/>
    <col min="241" max="16384" width="14.421875" style="2" customWidth="1"/>
  </cols>
  <sheetData>
    <row r="1" spans="1:240" ht="28.5" customHeight="1">
      <c r="A1" s="266" t="s">
        <v>300</v>
      </c>
      <c r="B1" s="267"/>
      <c r="C1" s="267"/>
      <c r="D1" s="267"/>
      <c r="E1" s="267"/>
      <c r="F1" s="267"/>
      <c r="G1" s="267"/>
      <c r="H1" s="267"/>
      <c r="I1" s="267"/>
      <c r="J1" s="195"/>
      <c r="K1" s="195"/>
      <c r="L1" s="195"/>
      <c r="M1" s="195"/>
      <c r="N1" s="195"/>
      <c r="O1" s="195"/>
      <c r="P1" s="195"/>
      <c r="Q1" s="195"/>
      <c r="R1" s="195"/>
      <c r="S1" s="96"/>
      <c r="T1" s="96"/>
      <c r="U1" s="97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</row>
    <row r="2" spans="1:240" ht="27.75" customHeight="1">
      <c r="A2" s="268" t="s">
        <v>299</v>
      </c>
      <c r="B2" s="246"/>
      <c r="C2" s="246"/>
      <c r="D2" s="246"/>
      <c r="E2" s="246"/>
      <c r="F2" s="246"/>
      <c r="G2" s="246"/>
      <c r="H2" s="246"/>
      <c r="I2" s="246"/>
      <c r="J2" s="194"/>
      <c r="K2" s="194"/>
      <c r="L2" s="194"/>
      <c r="M2" s="194"/>
      <c r="N2" s="194"/>
      <c r="O2" s="194"/>
      <c r="P2" s="194"/>
      <c r="Q2" s="194"/>
      <c r="R2" s="194"/>
      <c r="S2" s="96"/>
      <c r="T2" s="96"/>
      <c r="U2" s="97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</row>
    <row r="3" spans="1:240" ht="18" customHeight="1">
      <c r="A3" s="193"/>
      <c r="B3" s="182"/>
      <c r="C3" s="182"/>
      <c r="D3" s="182"/>
      <c r="E3" s="182"/>
      <c r="F3" s="182"/>
      <c r="G3" s="182"/>
      <c r="H3" s="269">
        <f>'[1]1'!P5</f>
        <v>44265</v>
      </c>
      <c r="I3" s="234"/>
      <c r="J3" s="190" t="s">
        <v>296</v>
      </c>
      <c r="K3" s="190" t="s">
        <v>295</v>
      </c>
      <c r="L3" s="190" t="s">
        <v>260</v>
      </c>
      <c r="M3" s="190" t="s">
        <v>296</v>
      </c>
      <c r="N3" s="190" t="s">
        <v>295</v>
      </c>
      <c r="O3" s="190" t="s">
        <v>260</v>
      </c>
      <c r="P3" s="190" t="s">
        <v>296</v>
      </c>
      <c r="Q3" s="190" t="s">
        <v>295</v>
      </c>
      <c r="R3" s="190" t="s">
        <v>260</v>
      </c>
      <c r="S3" s="96"/>
      <c r="T3" s="96"/>
      <c r="U3" s="97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</row>
    <row r="4" spans="1:240" ht="42.75" customHeight="1">
      <c r="A4" s="191" t="s">
        <v>151</v>
      </c>
      <c r="B4" s="190" t="s">
        <v>298</v>
      </c>
      <c r="C4" s="192" t="s">
        <v>152</v>
      </c>
      <c r="D4" s="191" t="s">
        <v>252</v>
      </c>
      <c r="E4" s="191" t="s">
        <v>297</v>
      </c>
      <c r="F4" s="190" t="s">
        <v>296</v>
      </c>
      <c r="G4" s="190" t="s">
        <v>295</v>
      </c>
      <c r="H4" s="190" t="s">
        <v>260</v>
      </c>
      <c r="I4" s="189" t="s">
        <v>294</v>
      </c>
      <c r="J4" s="188" t="s">
        <v>293</v>
      </c>
      <c r="K4" s="188" t="s">
        <v>293</v>
      </c>
      <c r="L4" s="188" t="s">
        <v>293</v>
      </c>
      <c r="M4" s="188" t="s">
        <v>292</v>
      </c>
      <c r="N4" s="188" t="s">
        <v>292</v>
      </c>
      <c r="O4" s="188" t="s">
        <v>292</v>
      </c>
      <c r="P4" s="188" t="s">
        <v>291</v>
      </c>
      <c r="Q4" s="188" t="s">
        <v>291</v>
      </c>
      <c r="R4" s="188" t="s">
        <v>291</v>
      </c>
      <c r="S4" s="97"/>
      <c r="T4" s="97"/>
      <c r="U4" s="188" t="s">
        <v>290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</row>
    <row r="5" spans="1:240" ht="18.75" customHeight="1">
      <c r="A5" s="133">
        <v>1</v>
      </c>
      <c r="B5" s="135">
        <v>1</v>
      </c>
      <c r="C5" s="150" t="s">
        <v>28</v>
      </c>
      <c r="D5" s="144" t="s">
        <v>29</v>
      </c>
      <c r="E5" s="105" t="s">
        <v>189</v>
      </c>
      <c r="F5" s="105">
        <v>42</v>
      </c>
      <c r="G5" s="105">
        <v>42</v>
      </c>
      <c r="H5" s="143">
        <v>42</v>
      </c>
      <c r="I5" s="105">
        <f>'[1]12mini'!K5</f>
        <v>42</v>
      </c>
      <c r="J5" s="114">
        <v>7</v>
      </c>
      <c r="K5" s="114">
        <v>7</v>
      </c>
      <c r="L5" s="114">
        <v>7</v>
      </c>
      <c r="M5" s="128">
        <v>0</v>
      </c>
      <c r="N5" s="114">
        <v>0</v>
      </c>
      <c r="O5" s="114">
        <v>0</v>
      </c>
      <c r="P5" s="114">
        <v>0</v>
      </c>
      <c r="Q5" s="114">
        <v>0</v>
      </c>
      <c r="R5" s="114">
        <v>0</v>
      </c>
      <c r="S5" s="96">
        <f aca="true" t="shared" si="0" ref="S5:S24">+G5-I5</f>
        <v>0</v>
      </c>
      <c r="T5" s="96" t="str">
        <f aca="true" t="shared" si="1" ref="T5:T36">IF(G5&gt;=I5,"ok","false")</f>
        <v>ok</v>
      </c>
      <c r="U5" s="114">
        <f aca="true" t="shared" si="2" ref="U5:U36">+F5-G5</f>
        <v>0</v>
      </c>
      <c r="V5" s="114">
        <v>42</v>
      </c>
      <c r="W5" s="96">
        <f aca="true" t="shared" si="3" ref="W5:W36">+G5-V5</f>
        <v>0</v>
      </c>
      <c r="X5" s="96">
        <f>+I5-'[1]12mini'!K5</f>
        <v>0</v>
      </c>
      <c r="Y5" s="112">
        <f>+G5+K5+N5</f>
        <v>49</v>
      </c>
      <c r="Z5" s="111">
        <f aca="true" t="shared" si="4" ref="Z5:Z36">+N5+L5+G5</f>
        <v>49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</row>
    <row r="6" spans="1:240" ht="18.75" customHeight="1">
      <c r="A6" s="133">
        <v>2</v>
      </c>
      <c r="B6" s="135">
        <v>2</v>
      </c>
      <c r="C6" s="132"/>
      <c r="D6" s="144" t="s">
        <v>30</v>
      </c>
      <c r="E6" s="105" t="s">
        <v>189</v>
      </c>
      <c r="F6" s="105">
        <v>46</v>
      </c>
      <c r="G6" s="105">
        <v>46</v>
      </c>
      <c r="H6" s="143">
        <v>46</v>
      </c>
      <c r="I6" s="105">
        <f>'[1]12mini'!K6</f>
        <v>43</v>
      </c>
      <c r="J6" s="114">
        <v>4</v>
      </c>
      <c r="K6" s="114">
        <v>4</v>
      </c>
      <c r="L6" s="114">
        <v>4</v>
      </c>
      <c r="M6" s="128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96">
        <f t="shared" si="0"/>
        <v>3</v>
      </c>
      <c r="T6" s="96" t="str">
        <f t="shared" si="1"/>
        <v>ok</v>
      </c>
      <c r="U6" s="114">
        <f t="shared" si="2"/>
        <v>0</v>
      </c>
      <c r="V6" s="114">
        <v>46</v>
      </c>
      <c r="W6" s="96">
        <f t="shared" si="3"/>
        <v>0</v>
      </c>
      <c r="X6" s="96">
        <f>+I6-'[1]12mini'!K6</f>
        <v>0</v>
      </c>
      <c r="Y6" s="112"/>
      <c r="Z6" s="111">
        <f t="shared" si="4"/>
        <v>50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</row>
    <row r="7" spans="1:240" ht="18.75" customHeight="1">
      <c r="A7" s="133">
        <v>3</v>
      </c>
      <c r="B7" s="135">
        <v>3</v>
      </c>
      <c r="C7" s="132"/>
      <c r="D7" s="144" t="s">
        <v>31</v>
      </c>
      <c r="E7" s="105" t="s">
        <v>189</v>
      </c>
      <c r="F7" s="105">
        <v>71</v>
      </c>
      <c r="G7" s="105">
        <v>71</v>
      </c>
      <c r="H7" s="143">
        <v>71</v>
      </c>
      <c r="I7" s="105">
        <f>'[1]12mini'!K7</f>
        <v>69</v>
      </c>
      <c r="J7" s="114">
        <v>6</v>
      </c>
      <c r="K7" s="114">
        <v>6</v>
      </c>
      <c r="L7" s="114">
        <v>6</v>
      </c>
      <c r="M7" s="128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96">
        <f t="shared" si="0"/>
        <v>2</v>
      </c>
      <c r="T7" s="96" t="str">
        <f t="shared" si="1"/>
        <v>ok</v>
      </c>
      <c r="U7" s="114">
        <f t="shared" si="2"/>
        <v>0</v>
      </c>
      <c r="V7" s="114">
        <v>70</v>
      </c>
      <c r="W7" s="96">
        <f t="shared" si="3"/>
        <v>1</v>
      </c>
      <c r="X7" s="96">
        <f>+I7-'[1]12mini'!K7</f>
        <v>0</v>
      </c>
      <c r="Y7" s="112"/>
      <c r="Z7" s="111">
        <f t="shared" si="4"/>
        <v>77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</row>
    <row r="8" spans="1:240" ht="18.75" customHeight="1">
      <c r="A8" s="133">
        <v>4</v>
      </c>
      <c r="B8" s="135">
        <v>4</v>
      </c>
      <c r="C8" s="132"/>
      <c r="D8" s="144" t="s">
        <v>32</v>
      </c>
      <c r="E8" s="105" t="s">
        <v>189</v>
      </c>
      <c r="F8" s="105">
        <v>66</v>
      </c>
      <c r="G8" s="105">
        <v>66</v>
      </c>
      <c r="H8" s="143">
        <v>66</v>
      </c>
      <c r="I8" s="105">
        <f>'[1]12mini'!K8</f>
        <v>66</v>
      </c>
      <c r="J8" s="149">
        <v>8</v>
      </c>
      <c r="K8" s="149">
        <v>8</v>
      </c>
      <c r="L8" s="149">
        <v>8</v>
      </c>
      <c r="M8" s="128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96">
        <f t="shared" si="0"/>
        <v>0</v>
      </c>
      <c r="T8" s="96" t="str">
        <f t="shared" si="1"/>
        <v>ok</v>
      </c>
      <c r="U8" s="114">
        <f t="shared" si="2"/>
        <v>0</v>
      </c>
      <c r="V8" s="114">
        <v>66</v>
      </c>
      <c r="W8" s="96">
        <f t="shared" si="3"/>
        <v>0</v>
      </c>
      <c r="X8" s="96">
        <f>+I8-'[1]12mini'!K8</f>
        <v>0</v>
      </c>
      <c r="Y8" s="112"/>
      <c r="Z8" s="111">
        <f t="shared" si="4"/>
        <v>74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</row>
    <row r="9" spans="1:240" ht="18.75" customHeight="1">
      <c r="A9" s="133">
        <v>5</v>
      </c>
      <c r="B9" s="135">
        <v>5</v>
      </c>
      <c r="C9" s="132"/>
      <c r="D9" s="144" t="s">
        <v>33</v>
      </c>
      <c r="E9" s="105" t="s">
        <v>189</v>
      </c>
      <c r="F9" s="105">
        <v>54</v>
      </c>
      <c r="G9" s="105">
        <v>54</v>
      </c>
      <c r="H9" s="143">
        <v>54</v>
      </c>
      <c r="I9" s="105">
        <f>'[1]12mini'!K9</f>
        <v>53</v>
      </c>
      <c r="J9" s="114">
        <v>16</v>
      </c>
      <c r="K9" s="114">
        <v>16</v>
      </c>
      <c r="L9" s="114">
        <v>16</v>
      </c>
      <c r="M9" s="128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96">
        <f t="shared" si="0"/>
        <v>1</v>
      </c>
      <c r="T9" s="96" t="str">
        <f t="shared" si="1"/>
        <v>ok</v>
      </c>
      <c r="U9" s="114">
        <f t="shared" si="2"/>
        <v>0</v>
      </c>
      <c r="V9" s="114">
        <v>54</v>
      </c>
      <c r="W9" s="96">
        <f t="shared" si="3"/>
        <v>0</v>
      </c>
      <c r="X9" s="96">
        <f>+I9-'[1]12mini'!K9</f>
        <v>0</v>
      </c>
      <c r="Y9" s="112"/>
      <c r="Z9" s="111">
        <f t="shared" si="4"/>
        <v>70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</row>
    <row r="10" spans="1:240" ht="18.75" customHeight="1">
      <c r="A10" s="133">
        <v>6</v>
      </c>
      <c r="B10" s="135">
        <v>6</v>
      </c>
      <c r="C10" s="132"/>
      <c r="D10" s="144" t="s">
        <v>34</v>
      </c>
      <c r="E10" s="105" t="s">
        <v>189</v>
      </c>
      <c r="F10" s="105">
        <v>79</v>
      </c>
      <c r="G10" s="105">
        <v>79</v>
      </c>
      <c r="H10" s="143">
        <v>79</v>
      </c>
      <c r="I10" s="105">
        <f>'[1]12mini'!K10</f>
        <v>76</v>
      </c>
      <c r="J10" s="114">
        <v>6</v>
      </c>
      <c r="K10" s="114">
        <v>6</v>
      </c>
      <c r="L10" s="114">
        <v>6</v>
      </c>
      <c r="M10" s="128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96">
        <f t="shared" si="0"/>
        <v>3</v>
      </c>
      <c r="T10" s="96" t="str">
        <f t="shared" si="1"/>
        <v>ok</v>
      </c>
      <c r="U10" s="114">
        <f t="shared" si="2"/>
        <v>0</v>
      </c>
      <c r="V10" s="114">
        <v>71</v>
      </c>
      <c r="W10" s="96">
        <f t="shared" si="3"/>
        <v>8</v>
      </c>
      <c r="X10" s="96">
        <f>+I10-'[1]12mini'!K10</f>
        <v>0</v>
      </c>
      <c r="Y10" s="112"/>
      <c r="Z10" s="111">
        <f t="shared" si="4"/>
        <v>85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</row>
    <row r="11" spans="1:240" ht="18.75" customHeight="1">
      <c r="A11" s="133">
        <v>7</v>
      </c>
      <c r="B11" s="135">
        <v>7</v>
      </c>
      <c r="C11" s="132"/>
      <c r="D11" s="144" t="s">
        <v>35</v>
      </c>
      <c r="E11" s="105" t="s">
        <v>189</v>
      </c>
      <c r="F11" s="105">
        <v>74</v>
      </c>
      <c r="G11" s="105">
        <v>74</v>
      </c>
      <c r="H11" s="143">
        <v>74</v>
      </c>
      <c r="I11" s="105">
        <f>'[1]12mini'!K11</f>
        <v>73</v>
      </c>
      <c r="J11" s="114">
        <v>6</v>
      </c>
      <c r="K11" s="114">
        <v>6</v>
      </c>
      <c r="L11" s="114">
        <v>6</v>
      </c>
      <c r="M11" s="128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96">
        <f t="shared" si="0"/>
        <v>1</v>
      </c>
      <c r="T11" s="96" t="str">
        <f t="shared" si="1"/>
        <v>ok</v>
      </c>
      <c r="U11" s="114">
        <f t="shared" si="2"/>
        <v>0</v>
      </c>
      <c r="V11" s="114">
        <v>74</v>
      </c>
      <c r="W11" s="96">
        <f t="shared" si="3"/>
        <v>0</v>
      </c>
      <c r="X11" s="96">
        <f>+I11-'[1]12mini'!K11</f>
        <v>0</v>
      </c>
      <c r="Y11" s="112"/>
      <c r="Z11" s="111">
        <f t="shared" si="4"/>
        <v>80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</row>
    <row r="12" spans="1:240" ht="18.75" customHeight="1">
      <c r="A12" s="133">
        <v>8</v>
      </c>
      <c r="B12" s="135">
        <v>8</v>
      </c>
      <c r="C12" s="132"/>
      <c r="D12" s="144" t="s">
        <v>36</v>
      </c>
      <c r="E12" s="105" t="s">
        <v>189</v>
      </c>
      <c r="F12" s="105">
        <v>91</v>
      </c>
      <c r="G12" s="105">
        <v>91</v>
      </c>
      <c r="H12" s="143">
        <v>91</v>
      </c>
      <c r="I12" s="105">
        <f>'[1]12mini'!K12</f>
        <v>89</v>
      </c>
      <c r="J12" s="114">
        <v>16</v>
      </c>
      <c r="K12" s="114">
        <v>16</v>
      </c>
      <c r="L12" s="114">
        <v>16</v>
      </c>
      <c r="M12" s="128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96">
        <f t="shared" si="0"/>
        <v>2</v>
      </c>
      <c r="T12" s="96" t="str">
        <f t="shared" si="1"/>
        <v>ok</v>
      </c>
      <c r="U12" s="114">
        <f t="shared" si="2"/>
        <v>0</v>
      </c>
      <c r="V12" s="114">
        <v>90</v>
      </c>
      <c r="W12" s="96">
        <f t="shared" si="3"/>
        <v>1</v>
      </c>
      <c r="X12" s="96">
        <f>+I12-'[1]12mini'!K12</f>
        <v>0</v>
      </c>
      <c r="Y12" s="112"/>
      <c r="Z12" s="111">
        <f t="shared" si="4"/>
        <v>107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</row>
    <row r="13" spans="1:240" ht="18.75" customHeight="1">
      <c r="A13" s="133">
        <v>9</v>
      </c>
      <c r="B13" s="135">
        <v>9</v>
      </c>
      <c r="C13" s="132"/>
      <c r="D13" s="144" t="s">
        <v>37</v>
      </c>
      <c r="E13" s="105" t="s">
        <v>189</v>
      </c>
      <c r="F13" s="105">
        <v>49</v>
      </c>
      <c r="G13" s="105">
        <v>49</v>
      </c>
      <c r="H13" s="143">
        <v>49</v>
      </c>
      <c r="I13" s="105">
        <f>'[1]12mini'!K13</f>
        <v>48</v>
      </c>
      <c r="J13" s="114">
        <v>3</v>
      </c>
      <c r="K13" s="114">
        <v>3</v>
      </c>
      <c r="L13" s="114">
        <v>3</v>
      </c>
      <c r="M13" s="128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96">
        <f t="shared" si="0"/>
        <v>1</v>
      </c>
      <c r="T13" s="96" t="str">
        <f t="shared" si="1"/>
        <v>ok</v>
      </c>
      <c r="U13" s="114">
        <f t="shared" si="2"/>
        <v>0</v>
      </c>
      <c r="V13" s="114">
        <v>49</v>
      </c>
      <c r="W13" s="96">
        <f t="shared" si="3"/>
        <v>0</v>
      </c>
      <c r="X13" s="96">
        <f>+I13-'[1]12mini'!K13</f>
        <v>0</v>
      </c>
      <c r="Y13" s="112"/>
      <c r="Z13" s="111">
        <f t="shared" si="4"/>
        <v>52</v>
      </c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>
        <v>0</v>
      </c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>
        <v>0</v>
      </c>
      <c r="HW13" s="96"/>
      <c r="HX13" s="96"/>
      <c r="HY13" s="96"/>
      <c r="HZ13" s="96"/>
      <c r="IA13" s="96"/>
      <c r="IB13" s="96"/>
      <c r="IC13" s="96"/>
      <c r="ID13" s="96"/>
      <c r="IE13" s="96"/>
      <c r="IF13" s="96"/>
    </row>
    <row r="14" spans="1:240" ht="18.75" customHeight="1">
      <c r="A14" s="133">
        <v>10</v>
      </c>
      <c r="B14" s="135">
        <v>10</v>
      </c>
      <c r="C14" s="132"/>
      <c r="D14" s="144" t="s">
        <v>38</v>
      </c>
      <c r="E14" s="105" t="s">
        <v>189</v>
      </c>
      <c r="F14" s="105">
        <v>45</v>
      </c>
      <c r="G14" s="105">
        <v>45</v>
      </c>
      <c r="H14" s="143">
        <v>45</v>
      </c>
      <c r="I14" s="105">
        <f>'[1]12mini'!K14</f>
        <v>45</v>
      </c>
      <c r="J14" s="114">
        <v>2</v>
      </c>
      <c r="K14" s="114">
        <v>2</v>
      </c>
      <c r="L14" s="114">
        <v>2</v>
      </c>
      <c r="M14" s="128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96">
        <f t="shared" si="0"/>
        <v>0</v>
      </c>
      <c r="T14" s="96" t="str">
        <f t="shared" si="1"/>
        <v>ok</v>
      </c>
      <c r="U14" s="114">
        <f t="shared" si="2"/>
        <v>0</v>
      </c>
      <c r="V14" s="114">
        <v>45</v>
      </c>
      <c r="W14" s="96">
        <f t="shared" si="3"/>
        <v>0</v>
      </c>
      <c r="X14" s="96">
        <f>+I14-'[1]12mini'!K14</f>
        <v>0</v>
      </c>
      <c r="Y14" s="112"/>
      <c r="Z14" s="111">
        <f t="shared" si="4"/>
        <v>47</v>
      </c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</row>
    <row r="15" spans="1:240" ht="18.75" customHeight="1">
      <c r="A15" s="131">
        <v>11</v>
      </c>
      <c r="B15" s="127">
        <v>11</v>
      </c>
      <c r="C15" s="132"/>
      <c r="D15" s="185" t="s">
        <v>39</v>
      </c>
      <c r="E15" s="150" t="s">
        <v>189</v>
      </c>
      <c r="F15" s="105">
        <v>53</v>
      </c>
      <c r="G15" s="105">
        <v>53</v>
      </c>
      <c r="H15" s="143">
        <v>53</v>
      </c>
      <c r="I15" s="105">
        <f>'[1]12mini'!K15</f>
        <v>52</v>
      </c>
      <c r="J15" s="114">
        <v>4</v>
      </c>
      <c r="K15" s="114">
        <v>4</v>
      </c>
      <c r="L15" s="114">
        <v>4</v>
      </c>
      <c r="M15" s="128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96">
        <f t="shared" si="0"/>
        <v>1</v>
      </c>
      <c r="T15" s="96" t="str">
        <f t="shared" si="1"/>
        <v>ok</v>
      </c>
      <c r="U15" s="114">
        <f t="shared" si="2"/>
        <v>0</v>
      </c>
      <c r="V15" s="114">
        <v>50</v>
      </c>
      <c r="W15" s="96">
        <f t="shared" si="3"/>
        <v>3</v>
      </c>
      <c r="X15" s="96">
        <f>+I15-'[1]12mini'!K15</f>
        <v>0</v>
      </c>
      <c r="Y15" s="112"/>
      <c r="Z15" s="111">
        <f t="shared" si="4"/>
        <v>57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</row>
    <row r="16" spans="1:240" ht="18.75" customHeight="1">
      <c r="A16" s="135"/>
      <c r="B16" s="182"/>
      <c r="C16" s="126"/>
      <c r="D16" s="181" t="s">
        <v>113</v>
      </c>
      <c r="E16" s="134"/>
      <c r="F16" s="116">
        <f aca="true" t="shared" si="5" ref="F16:L16">SUM(F5:F15)</f>
        <v>670</v>
      </c>
      <c r="G16" s="116">
        <f t="shared" si="5"/>
        <v>670</v>
      </c>
      <c r="H16" s="116">
        <f t="shared" si="5"/>
        <v>670</v>
      </c>
      <c r="I16" s="116">
        <f t="shared" si="5"/>
        <v>656</v>
      </c>
      <c r="J16" s="139">
        <f t="shared" si="5"/>
        <v>78</v>
      </c>
      <c r="K16" s="139">
        <f t="shared" si="5"/>
        <v>78</v>
      </c>
      <c r="L16" s="139">
        <f t="shared" si="5"/>
        <v>78</v>
      </c>
      <c r="M16" s="140">
        <v>0</v>
      </c>
      <c r="N16" s="139">
        <f>SUM(N5:N15)</f>
        <v>0</v>
      </c>
      <c r="O16" s="139">
        <f>SUM(O5:O15)</f>
        <v>0</v>
      </c>
      <c r="P16" s="139">
        <f>SUM(P5:P15)</f>
        <v>0</v>
      </c>
      <c r="Q16" s="139">
        <f>SUM(Q5:Q15)</f>
        <v>0</v>
      </c>
      <c r="R16" s="139">
        <f>SUM(R5:R15)</f>
        <v>0</v>
      </c>
      <c r="S16" s="96">
        <f t="shared" si="0"/>
        <v>14</v>
      </c>
      <c r="T16" s="96" t="str">
        <f t="shared" si="1"/>
        <v>ok</v>
      </c>
      <c r="U16" s="114">
        <f t="shared" si="2"/>
        <v>0</v>
      </c>
      <c r="V16" s="139">
        <f>SUM(V5:V15)</f>
        <v>657</v>
      </c>
      <c r="W16" s="96">
        <f t="shared" si="3"/>
        <v>13</v>
      </c>
      <c r="X16" s="96">
        <f>+I16-'[1]12mini'!K16</f>
        <v>0</v>
      </c>
      <c r="Y16" s="112"/>
      <c r="Z16" s="111">
        <f t="shared" si="4"/>
        <v>748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</row>
    <row r="17" spans="1:240" ht="18.75" customHeight="1">
      <c r="A17" s="180">
        <v>12</v>
      </c>
      <c r="B17" s="138">
        <v>1</v>
      </c>
      <c r="C17" s="150" t="s">
        <v>289</v>
      </c>
      <c r="D17" s="186" t="s">
        <v>42</v>
      </c>
      <c r="E17" s="145" t="s">
        <v>189</v>
      </c>
      <c r="F17" s="105">
        <v>99</v>
      </c>
      <c r="G17" s="105">
        <v>99</v>
      </c>
      <c r="H17" s="143">
        <v>99</v>
      </c>
      <c r="I17" s="105">
        <f>'[1]12mini'!K17</f>
        <v>95</v>
      </c>
      <c r="J17" s="114">
        <v>35</v>
      </c>
      <c r="K17" s="114">
        <v>35</v>
      </c>
      <c r="L17" s="114">
        <v>35</v>
      </c>
      <c r="M17" s="128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96">
        <f t="shared" si="0"/>
        <v>4</v>
      </c>
      <c r="T17" s="96" t="str">
        <f t="shared" si="1"/>
        <v>ok</v>
      </c>
      <c r="U17" s="114">
        <f t="shared" si="2"/>
        <v>0</v>
      </c>
      <c r="V17" s="114">
        <v>96</v>
      </c>
      <c r="W17" s="96">
        <f t="shared" si="3"/>
        <v>3</v>
      </c>
      <c r="X17" s="96">
        <f>+I17-'[1]12mini'!K17</f>
        <v>0</v>
      </c>
      <c r="Y17" s="112"/>
      <c r="Z17" s="111">
        <f t="shared" si="4"/>
        <v>134</v>
      </c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</row>
    <row r="18" spans="1:240" ht="18.75" customHeight="1">
      <c r="A18" s="133">
        <v>13</v>
      </c>
      <c r="B18" s="135">
        <v>2</v>
      </c>
      <c r="C18" s="132"/>
      <c r="D18" s="144" t="s">
        <v>195</v>
      </c>
      <c r="E18" s="105" t="s">
        <v>189</v>
      </c>
      <c r="F18" s="105">
        <v>83</v>
      </c>
      <c r="G18" s="105">
        <v>83</v>
      </c>
      <c r="H18" s="143">
        <v>83</v>
      </c>
      <c r="I18" s="105">
        <f>'[1]12mini'!K18</f>
        <v>82</v>
      </c>
      <c r="J18" s="114">
        <v>19</v>
      </c>
      <c r="K18" s="187">
        <v>19</v>
      </c>
      <c r="L18" s="187">
        <v>19</v>
      </c>
      <c r="M18" s="128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96">
        <f t="shared" si="0"/>
        <v>1</v>
      </c>
      <c r="T18" s="96" t="str">
        <f t="shared" si="1"/>
        <v>ok</v>
      </c>
      <c r="U18" s="114">
        <f t="shared" si="2"/>
        <v>0</v>
      </c>
      <c r="V18" s="114">
        <v>78</v>
      </c>
      <c r="W18" s="96">
        <f t="shared" si="3"/>
        <v>5</v>
      </c>
      <c r="X18" s="96">
        <f>+I18-'[1]12mini'!K18</f>
        <v>0</v>
      </c>
      <c r="Y18" s="112"/>
      <c r="Z18" s="111">
        <f t="shared" si="4"/>
        <v>102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</row>
    <row r="19" spans="1:240" ht="18.75" customHeight="1">
      <c r="A19" s="131">
        <v>14</v>
      </c>
      <c r="B19" s="127">
        <v>3</v>
      </c>
      <c r="C19" s="145"/>
      <c r="D19" s="185" t="s">
        <v>44</v>
      </c>
      <c r="E19" s="150" t="s">
        <v>189</v>
      </c>
      <c r="F19" s="105">
        <v>94</v>
      </c>
      <c r="G19" s="105">
        <v>94</v>
      </c>
      <c r="H19" s="143">
        <v>94</v>
      </c>
      <c r="I19" s="105">
        <f>'[1]12mini'!K19</f>
        <v>93</v>
      </c>
      <c r="J19" s="114">
        <v>24</v>
      </c>
      <c r="K19" s="114">
        <v>24</v>
      </c>
      <c r="L19" s="114">
        <v>24</v>
      </c>
      <c r="M19" s="128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96">
        <f t="shared" si="0"/>
        <v>1</v>
      </c>
      <c r="T19" s="96" t="str">
        <f t="shared" si="1"/>
        <v>ok</v>
      </c>
      <c r="U19" s="114">
        <f t="shared" si="2"/>
        <v>0</v>
      </c>
      <c r="V19" s="114">
        <v>84</v>
      </c>
      <c r="W19" s="96">
        <f t="shared" si="3"/>
        <v>10</v>
      </c>
      <c r="X19" s="96">
        <f>+I19-'[1]12mini'!K19</f>
        <v>0</v>
      </c>
      <c r="Y19" s="112"/>
      <c r="Z19" s="111">
        <f t="shared" si="4"/>
        <v>118</v>
      </c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</row>
    <row r="20" spans="1:240" ht="18.75" customHeight="1">
      <c r="A20" s="135"/>
      <c r="B20" s="182"/>
      <c r="C20" s="126"/>
      <c r="D20" s="181" t="s">
        <v>113</v>
      </c>
      <c r="E20" s="134"/>
      <c r="F20" s="116">
        <f aca="true" t="shared" si="6" ref="F20:L20">SUM(F17:F19)</f>
        <v>276</v>
      </c>
      <c r="G20" s="116">
        <f t="shared" si="6"/>
        <v>276</v>
      </c>
      <c r="H20" s="116">
        <f t="shared" si="6"/>
        <v>276</v>
      </c>
      <c r="I20" s="116">
        <f t="shared" si="6"/>
        <v>270</v>
      </c>
      <c r="J20" s="139">
        <f t="shared" si="6"/>
        <v>78</v>
      </c>
      <c r="K20" s="139">
        <f t="shared" si="6"/>
        <v>78</v>
      </c>
      <c r="L20" s="139">
        <f t="shared" si="6"/>
        <v>78</v>
      </c>
      <c r="M20" s="140">
        <v>0</v>
      </c>
      <c r="N20" s="139">
        <f>SUM(N17:N19)</f>
        <v>0</v>
      </c>
      <c r="O20" s="139">
        <f>SUM(O17:O19)</f>
        <v>0</v>
      </c>
      <c r="P20" s="139">
        <f>SUM(P17:P19)</f>
        <v>0</v>
      </c>
      <c r="Q20" s="139">
        <f>SUM(Q17:Q19)</f>
        <v>0</v>
      </c>
      <c r="R20" s="139">
        <f>SUM(R17:R19)</f>
        <v>0</v>
      </c>
      <c r="S20" s="96">
        <f t="shared" si="0"/>
        <v>6</v>
      </c>
      <c r="T20" s="96" t="str">
        <f t="shared" si="1"/>
        <v>ok</v>
      </c>
      <c r="U20" s="114">
        <f t="shared" si="2"/>
        <v>0</v>
      </c>
      <c r="V20" s="139">
        <f>SUM(V17:V19)</f>
        <v>258</v>
      </c>
      <c r="W20" s="96">
        <f t="shared" si="3"/>
        <v>18</v>
      </c>
      <c r="X20" s="96">
        <f>+I20-'[1]12mini'!K20</f>
        <v>0</v>
      </c>
      <c r="Y20" s="112"/>
      <c r="Z20" s="111">
        <f t="shared" si="4"/>
        <v>354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</row>
    <row r="21" spans="1:240" ht="18.75" customHeight="1">
      <c r="A21" s="180">
        <v>15</v>
      </c>
      <c r="B21" s="138">
        <v>1</v>
      </c>
      <c r="C21" s="150" t="s">
        <v>45</v>
      </c>
      <c r="D21" s="186" t="s">
        <v>46</v>
      </c>
      <c r="E21" s="145" t="s">
        <v>189</v>
      </c>
      <c r="F21" s="184">
        <v>19</v>
      </c>
      <c r="G21" s="184">
        <v>19</v>
      </c>
      <c r="H21" s="143">
        <v>19</v>
      </c>
      <c r="I21" s="105">
        <f>'[1]12mini'!K21</f>
        <v>18</v>
      </c>
      <c r="J21" s="114">
        <v>1</v>
      </c>
      <c r="K21" s="114">
        <v>1</v>
      </c>
      <c r="L21" s="114">
        <v>1</v>
      </c>
      <c r="M21" s="128">
        <v>3</v>
      </c>
      <c r="N21" s="114">
        <v>3</v>
      </c>
      <c r="O21" s="114">
        <v>3</v>
      </c>
      <c r="P21" s="114">
        <v>0</v>
      </c>
      <c r="Q21" s="114">
        <v>0</v>
      </c>
      <c r="R21" s="114">
        <v>0</v>
      </c>
      <c r="S21" s="96">
        <f t="shared" si="0"/>
        <v>1</v>
      </c>
      <c r="T21" s="96" t="str">
        <f t="shared" si="1"/>
        <v>ok</v>
      </c>
      <c r="U21" s="114">
        <f t="shared" si="2"/>
        <v>0</v>
      </c>
      <c r="V21" s="183">
        <v>16</v>
      </c>
      <c r="W21" s="96">
        <f t="shared" si="3"/>
        <v>3</v>
      </c>
      <c r="X21" s="96">
        <f>+I21-'[1]12mini'!K21</f>
        <v>0</v>
      </c>
      <c r="Y21" s="112"/>
      <c r="Z21" s="111">
        <f t="shared" si="4"/>
        <v>23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</row>
    <row r="22" spans="1:240" ht="18.75" customHeight="1">
      <c r="A22" s="133">
        <v>16</v>
      </c>
      <c r="B22" s="135">
        <v>2</v>
      </c>
      <c r="C22" s="132"/>
      <c r="D22" s="144" t="s">
        <v>47</v>
      </c>
      <c r="E22" s="105" t="s">
        <v>189</v>
      </c>
      <c r="F22" s="184">
        <v>32</v>
      </c>
      <c r="G22" s="184">
        <v>32</v>
      </c>
      <c r="H22" s="143">
        <v>32</v>
      </c>
      <c r="I22" s="105">
        <f>'[1]12mini'!K22</f>
        <v>30</v>
      </c>
      <c r="J22" s="114">
        <v>1</v>
      </c>
      <c r="K22" s="114">
        <v>1</v>
      </c>
      <c r="L22" s="114">
        <v>1</v>
      </c>
      <c r="M22" s="128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96">
        <f t="shared" si="0"/>
        <v>2</v>
      </c>
      <c r="T22" s="96" t="str">
        <f t="shared" si="1"/>
        <v>ok</v>
      </c>
      <c r="U22" s="114">
        <f t="shared" si="2"/>
        <v>0</v>
      </c>
      <c r="V22" s="183">
        <v>27</v>
      </c>
      <c r="W22" s="96">
        <f t="shared" si="3"/>
        <v>5</v>
      </c>
      <c r="X22" s="96">
        <f>+I22-'[1]12mini'!K22</f>
        <v>0</v>
      </c>
      <c r="Y22" s="112"/>
      <c r="Z22" s="111">
        <f t="shared" si="4"/>
        <v>33</v>
      </c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</row>
    <row r="23" spans="1:240" ht="18.75" customHeight="1">
      <c r="A23" s="133">
        <v>17</v>
      </c>
      <c r="B23" s="135">
        <v>3</v>
      </c>
      <c r="C23" s="132"/>
      <c r="D23" s="144" t="s">
        <v>48</v>
      </c>
      <c r="E23" s="105" t="s">
        <v>189</v>
      </c>
      <c r="F23" s="184">
        <v>38</v>
      </c>
      <c r="G23" s="184">
        <v>38</v>
      </c>
      <c r="H23" s="143">
        <v>38</v>
      </c>
      <c r="I23" s="105">
        <f>'[1]12mini'!K23</f>
        <v>38</v>
      </c>
      <c r="J23" s="114">
        <v>3</v>
      </c>
      <c r="K23" s="114">
        <v>3</v>
      </c>
      <c r="L23" s="114">
        <v>3</v>
      </c>
      <c r="M23" s="128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96">
        <f t="shared" si="0"/>
        <v>0</v>
      </c>
      <c r="T23" s="96" t="str">
        <f t="shared" si="1"/>
        <v>ok</v>
      </c>
      <c r="U23" s="114">
        <f t="shared" si="2"/>
        <v>0</v>
      </c>
      <c r="V23" s="183">
        <v>34</v>
      </c>
      <c r="W23" s="96">
        <f t="shared" si="3"/>
        <v>4</v>
      </c>
      <c r="X23" s="96">
        <f>+I23-'[1]12mini'!K23</f>
        <v>0</v>
      </c>
      <c r="Y23" s="112"/>
      <c r="Z23" s="111">
        <f t="shared" si="4"/>
        <v>41</v>
      </c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</row>
    <row r="24" spans="1:240" ht="18.75" customHeight="1">
      <c r="A24" s="133">
        <v>18</v>
      </c>
      <c r="B24" s="135">
        <v>4</v>
      </c>
      <c r="C24" s="132"/>
      <c r="D24" s="144" t="s">
        <v>49</v>
      </c>
      <c r="E24" s="105" t="s">
        <v>189</v>
      </c>
      <c r="F24" s="184">
        <v>34</v>
      </c>
      <c r="G24" s="184">
        <v>34</v>
      </c>
      <c r="H24" s="143">
        <v>34</v>
      </c>
      <c r="I24" s="105">
        <f>'[1]12mini'!K24</f>
        <v>33</v>
      </c>
      <c r="J24" s="114">
        <v>6</v>
      </c>
      <c r="K24" s="114">
        <v>6</v>
      </c>
      <c r="L24" s="114">
        <v>6</v>
      </c>
      <c r="M24" s="128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96">
        <f t="shared" si="0"/>
        <v>1</v>
      </c>
      <c r="T24" s="96" t="str">
        <f t="shared" si="1"/>
        <v>ok</v>
      </c>
      <c r="U24" s="114">
        <f t="shared" si="2"/>
        <v>0</v>
      </c>
      <c r="V24" s="183">
        <v>27</v>
      </c>
      <c r="W24" s="96">
        <f t="shared" si="3"/>
        <v>7</v>
      </c>
      <c r="X24" s="96">
        <f>+I24-'[1]12mini'!K24</f>
        <v>0</v>
      </c>
      <c r="Y24" s="112"/>
      <c r="Z24" s="111">
        <f t="shared" si="4"/>
        <v>40</v>
      </c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</row>
    <row r="25" spans="1:240" ht="18.75" customHeight="1">
      <c r="A25" s="133">
        <v>19</v>
      </c>
      <c r="B25" s="135">
        <v>5</v>
      </c>
      <c r="C25" s="132"/>
      <c r="D25" s="144" t="s">
        <v>50</v>
      </c>
      <c r="E25" s="105" t="s">
        <v>189</v>
      </c>
      <c r="F25" s="184">
        <v>34</v>
      </c>
      <c r="G25" s="184">
        <v>34</v>
      </c>
      <c r="H25" s="143">
        <v>34</v>
      </c>
      <c r="I25" s="105">
        <f>'[1]12mini'!K25</f>
        <v>32</v>
      </c>
      <c r="J25" s="114">
        <v>0</v>
      </c>
      <c r="K25" s="114">
        <v>0</v>
      </c>
      <c r="L25" s="114">
        <v>0</v>
      </c>
      <c r="M25" s="128">
        <v>0</v>
      </c>
      <c r="N25" s="114">
        <v>0</v>
      </c>
      <c r="O25" s="114">
        <v>0</v>
      </c>
      <c r="P25" s="114">
        <v>1</v>
      </c>
      <c r="Q25" s="114">
        <v>1</v>
      </c>
      <c r="R25" s="114">
        <v>1</v>
      </c>
      <c r="S25" s="96">
        <v>0</v>
      </c>
      <c r="T25" s="96" t="str">
        <f t="shared" si="1"/>
        <v>ok</v>
      </c>
      <c r="U25" s="114">
        <f t="shared" si="2"/>
        <v>0</v>
      </c>
      <c r="V25" s="183">
        <v>31</v>
      </c>
      <c r="W25" s="96">
        <f t="shared" si="3"/>
        <v>3</v>
      </c>
      <c r="X25" s="96">
        <f>+I25-'[1]12mini'!K25</f>
        <v>0</v>
      </c>
      <c r="Y25" s="112"/>
      <c r="Z25" s="111">
        <f t="shared" si="4"/>
        <v>34</v>
      </c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</row>
    <row r="26" spans="1:240" ht="18.75" customHeight="1">
      <c r="A26" s="133">
        <v>20</v>
      </c>
      <c r="B26" s="135">
        <v>6</v>
      </c>
      <c r="C26" s="132"/>
      <c r="D26" s="144" t="s">
        <v>288</v>
      </c>
      <c r="E26" s="105" t="s">
        <v>189</v>
      </c>
      <c r="F26" s="184">
        <v>61</v>
      </c>
      <c r="G26" s="184">
        <v>61</v>
      </c>
      <c r="H26" s="143">
        <v>61</v>
      </c>
      <c r="I26" s="105">
        <f>'[1]12mini'!K26</f>
        <v>61</v>
      </c>
      <c r="J26" s="114">
        <v>5</v>
      </c>
      <c r="K26" s="114">
        <v>5</v>
      </c>
      <c r="L26" s="114">
        <v>5</v>
      </c>
      <c r="M26" s="128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96">
        <f>+G26-I26</f>
        <v>0</v>
      </c>
      <c r="T26" s="96" t="str">
        <f t="shared" si="1"/>
        <v>ok</v>
      </c>
      <c r="U26" s="114">
        <f t="shared" si="2"/>
        <v>0</v>
      </c>
      <c r="V26" s="183">
        <v>55</v>
      </c>
      <c r="W26" s="96">
        <f t="shared" si="3"/>
        <v>6</v>
      </c>
      <c r="X26" s="96">
        <f>+I26-'[1]12mini'!K26</f>
        <v>0</v>
      </c>
      <c r="Y26" s="112"/>
      <c r="Z26" s="111">
        <f t="shared" si="4"/>
        <v>66</v>
      </c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</row>
    <row r="27" spans="1:240" ht="18.75" customHeight="1">
      <c r="A27" s="133">
        <v>21</v>
      </c>
      <c r="B27" s="135">
        <v>7</v>
      </c>
      <c r="C27" s="132"/>
      <c r="D27" s="144" t="s">
        <v>52</v>
      </c>
      <c r="E27" s="105" t="s">
        <v>189</v>
      </c>
      <c r="F27" s="184">
        <v>42</v>
      </c>
      <c r="G27" s="184">
        <v>42</v>
      </c>
      <c r="H27" s="143">
        <v>42</v>
      </c>
      <c r="I27" s="105">
        <f>'[1]12mini'!K27</f>
        <v>41</v>
      </c>
      <c r="J27" s="114">
        <v>1</v>
      </c>
      <c r="K27" s="114">
        <v>1</v>
      </c>
      <c r="L27" s="114">
        <v>1</v>
      </c>
      <c r="M27" s="128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96">
        <v>0</v>
      </c>
      <c r="T27" s="96" t="str">
        <f t="shared" si="1"/>
        <v>ok</v>
      </c>
      <c r="U27" s="114">
        <f t="shared" si="2"/>
        <v>0</v>
      </c>
      <c r="V27" s="183">
        <v>34</v>
      </c>
      <c r="W27" s="96">
        <f t="shared" si="3"/>
        <v>8</v>
      </c>
      <c r="X27" s="96">
        <f>+I27-'[1]12mini'!K27</f>
        <v>0</v>
      </c>
      <c r="Y27" s="112"/>
      <c r="Z27" s="111">
        <f t="shared" si="4"/>
        <v>43</v>
      </c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</row>
    <row r="28" spans="1:240" ht="18.75" customHeight="1">
      <c r="A28" s="133">
        <v>22</v>
      </c>
      <c r="B28" s="135">
        <v>8</v>
      </c>
      <c r="C28" s="132"/>
      <c r="D28" s="144" t="s">
        <v>53</v>
      </c>
      <c r="E28" s="105" t="s">
        <v>189</v>
      </c>
      <c r="F28" s="184">
        <v>77</v>
      </c>
      <c r="G28" s="184">
        <v>77</v>
      </c>
      <c r="H28" s="143">
        <v>77</v>
      </c>
      <c r="I28" s="105">
        <f>'[1]12mini'!K28</f>
        <v>76</v>
      </c>
      <c r="J28" s="114">
        <v>7</v>
      </c>
      <c r="K28" s="114">
        <v>7</v>
      </c>
      <c r="L28" s="114">
        <v>7</v>
      </c>
      <c r="M28" s="128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96">
        <v>0</v>
      </c>
      <c r="T28" s="96" t="str">
        <f t="shared" si="1"/>
        <v>ok</v>
      </c>
      <c r="U28" s="114">
        <f t="shared" si="2"/>
        <v>0</v>
      </c>
      <c r="V28" s="183">
        <v>62</v>
      </c>
      <c r="W28" s="96">
        <f t="shared" si="3"/>
        <v>15</v>
      </c>
      <c r="X28" s="96">
        <f>+I28-'[1]12mini'!K28</f>
        <v>0</v>
      </c>
      <c r="Y28" s="112"/>
      <c r="Z28" s="111">
        <f t="shared" si="4"/>
        <v>84</v>
      </c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</row>
    <row r="29" spans="1:240" ht="18.75" customHeight="1">
      <c r="A29" s="131">
        <v>23</v>
      </c>
      <c r="B29" s="127">
        <v>9</v>
      </c>
      <c r="C29" s="132"/>
      <c r="D29" s="185" t="s">
        <v>54</v>
      </c>
      <c r="E29" s="150" t="s">
        <v>189</v>
      </c>
      <c r="F29" s="184">
        <v>17</v>
      </c>
      <c r="G29" s="184">
        <v>17</v>
      </c>
      <c r="H29" s="143">
        <v>17</v>
      </c>
      <c r="I29" s="105">
        <f>'[1]12mini'!K29</f>
        <v>17</v>
      </c>
      <c r="J29" s="114">
        <v>4</v>
      </c>
      <c r="K29" s="114">
        <v>4</v>
      </c>
      <c r="L29" s="114">
        <v>4</v>
      </c>
      <c r="M29" s="128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96">
        <v>0</v>
      </c>
      <c r="T29" s="96" t="str">
        <f t="shared" si="1"/>
        <v>ok</v>
      </c>
      <c r="U29" s="114">
        <f t="shared" si="2"/>
        <v>0</v>
      </c>
      <c r="V29" s="183">
        <v>17</v>
      </c>
      <c r="W29" s="96">
        <f t="shared" si="3"/>
        <v>0</v>
      </c>
      <c r="X29" s="96">
        <f>+I29-'[1]12mini'!K29</f>
        <v>0</v>
      </c>
      <c r="Y29" s="112"/>
      <c r="Z29" s="111">
        <f t="shared" si="4"/>
        <v>21</v>
      </c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</row>
    <row r="30" spans="1:240" ht="18.75" customHeight="1">
      <c r="A30" s="135"/>
      <c r="B30" s="182"/>
      <c r="C30" s="153"/>
      <c r="D30" s="181" t="s">
        <v>113</v>
      </c>
      <c r="E30" s="134"/>
      <c r="F30" s="116">
        <f aca="true" t="shared" si="7" ref="F30:L30">SUM(F21:F29)</f>
        <v>354</v>
      </c>
      <c r="G30" s="108">
        <f t="shared" si="7"/>
        <v>354</v>
      </c>
      <c r="H30" s="108">
        <f t="shared" si="7"/>
        <v>354</v>
      </c>
      <c r="I30" s="108">
        <f t="shared" si="7"/>
        <v>346</v>
      </c>
      <c r="J30" s="139">
        <f t="shared" si="7"/>
        <v>28</v>
      </c>
      <c r="K30" s="139">
        <f t="shared" si="7"/>
        <v>28</v>
      </c>
      <c r="L30" s="139">
        <f t="shared" si="7"/>
        <v>28</v>
      </c>
      <c r="M30" s="140">
        <v>3</v>
      </c>
      <c r="N30" s="139">
        <f>SUM(N21:N29)</f>
        <v>3</v>
      </c>
      <c r="O30" s="139">
        <f>SUM(O21:O29)</f>
        <v>3</v>
      </c>
      <c r="P30" s="139">
        <f>SUM(P21:P29)</f>
        <v>1</v>
      </c>
      <c r="Q30" s="139">
        <f>SUM(Q21:Q29)</f>
        <v>1</v>
      </c>
      <c r="R30" s="139">
        <f>SUM(R21:R29)</f>
        <v>1</v>
      </c>
      <c r="S30" s="96">
        <v>0</v>
      </c>
      <c r="T30" s="96" t="str">
        <f t="shared" si="1"/>
        <v>ok</v>
      </c>
      <c r="U30" s="114">
        <f t="shared" si="2"/>
        <v>0</v>
      </c>
      <c r="V30" s="139">
        <f>SUM(V21:V29)</f>
        <v>303</v>
      </c>
      <c r="W30" s="96">
        <f t="shared" si="3"/>
        <v>51</v>
      </c>
      <c r="X30" s="96">
        <f>+I30-'[1]12mini'!K30</f>
        <v>0</v>
      </c>
      <c r="Y30" s="112"/>
      <c r="Z30" s="111">
        <f t="shared" si="4"/>
        <v>385</v>
      </c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</row>
    <row r="31" spans="1:240" ht="19.5" customHeight="1">
      <c r="A31" s="180">
        <v>24</v>
      </c>
      <c r="B31" s="138">
        <v>1</v>
      </c>
      <c r="C31" s="132" t="s">
        <v>55</v>
      </c>
      <c r="D31" s="180" t="s">
        <v>55</v>
      </c>
      <c r="E31" s="145" t="s">
        <v>189</v>
      </c>
      <c r="F31" s="105">
        <v>107</v>
      </c>
      <c r="G31" s="105">
        <v>107</v>
      </c>
      <c r="H31" s="179">
        <v>107</v>
      </c>
      <c r="I31" s="105">
        <f>'[1]12mini'!K31</f>
        <v>100</v>
      </c>
      <c r="J31" s="114">
        <v>5</v>
      </c>
      <c r="K31" s="114">
        <v>5</v>
      </c>
      <c r="L31" s="114">
        <v>5</v>
      </c>
      <c r="M31" s="128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96">
        <f aca="true" t="shared" si="8" ref="S31:S62">+G31-I31</f>
        <v>7</v>
      </c>
      <c r="T31" s="96" t="str">
        <f t="shared" si="1"/>
        <v>ok</v>
      </c>
      <c r="U31" s="114">
        <f t="shared" si="2"/>
        <v>0</v>
      </c>
      <c r="V31" s="114">
        <v>84</v>
      </c>
      <c r="W31" s="96">
        <f t="shared" si="3"/>
        <v>23</v>
      </c>
      <c r="X31" s="96">
        <f>+I31-'[1]12mini'!K31</f>
        <v>0</v>
      </c>
      <c r="Y31" s="112"/>
      <c r="Z31" s="111">
        <f t="shared" si="4"/>
        <v>112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</row>
    <row r="32" spans="1:240" ht="19.5" customHeight="1">
      <c r="A32" s="133">
        <v>25</v>
      </c>
      <c r="B32" s="135">
        <v>2</v>
      </c>
      <c r="C32" s="132"/>
      <c r="D32" s="133" t="s">
        <v>56</v>
      </c>
      <c r="E32" s="105" t="s">
        <v>189</v>
      </c>
      <c r="F32" s="105">
        <v>63</v>
      </c>
      <c r="G32" s="105">
        <v>63</v>
      </c>
      <c r="H32" s="179">
        <v>63</v>
      </c>
      <c r="I32" s="105">
        <f>'[1]12mini'!K32</f>
        <v>62</v>
      </c>
      <c r="J32" s="114">
        <v>9</v>
      </c>
      <c r="K32" s="114">
        <v>9</v>
      </c>
      <c r="L32" s="114">
        <v>9</v>
      </c>
      <c r="M32" s="128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96">
        <f t="shared" si="8"/>
        <v>1</v>
      </c>
      <c r="T32" s="96" t="str">
        <f t="shared" si="1"/>
        <v>ok</v>
      </c>
      <c r="U32" s="114">
        <f t="shared" si="2"/>
        <v>0</v>
      </c>
      <c r="V32" s="114">
        <v>52</v>
      </c>
      <c r="W32" s="96">
        <f t="shared" si="3"/>
        <v>11</v>
      </c>
      <c r="X32" s="96">
        <f>+I32-'[1]12mini'!K32</f>
        <v>0</v>
      </c>
      <c r="Y32" s="112"/>
      <c r="Z32" s="111">
        <f t="shared" si="4"/>
        <v>72</v>
      </c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</row>
    <row r="33" spans="1:240" ht="19.5" customHeight="1">
      <c r="A33" s="133">
        <v>26</v>
      </c>
      <c r="B33" s="135">
        <v>3</v>
      </c>
      <c r="C33" s="132"/>
      <c r="D33" s="133" t="s">
        <v>57</v>
      </c>
      <c r="E33" s="105" t="s">
        <v>189</v>
      </c>
      <c r="F33" s="105">
        <v>46</v>
      </c>
      <c r="G33" s="105">
        <v>46</v>
      </c>
      <c r="H33" s="179">
        <v>46</v>
      </c>
      <c r="I33" s="105">
        <f>'[1]12mini'!K33</f>
        <v>45</v>
      </c>
      <c r="J33" s="114">
        <v>4</v>
      </c>
      <c r="K33" s="114">
        <v>4</v>
      </c>
      <c r="L33" s="114">
        <v>4</v>
      </c>
      <c r="M33" s="128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96">
        <f t="shared" si="8"/>
        <v>1</v>
      </c>
      <c r="T33" s="96" t="str">
        <f t="shared" si="1"/>
        <v>ok</v>
      </c>
      <c r="U33" s="114">
        <f t="shared" si="2"/>
        <v>0</v>
      </c>
      <c r="V33" s="114">
        <v>37</v>
      </c>
      <c r="W33" s="96">
        <f t="shared" si="3"/>
        <v>9</v>
      </c>
      <c r="X33" s="96">
        <f>+I33-'[1]12mini'!K33</f>
        <v>0</v>
      </c>
      <c r="Y33" s="112"/>
      <c r="Z33" s="111">
        <f t="shared" si="4"/>
        <v>50</v>
      </c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</row>
    <row r="34" spans="1:240" ht="19.5" customHeight="1">
      <c r="A34" s="133">
        <v>27</v>
      </c>
      <c r="B34" s="135">
        <v>4</v>
      </c>
      <c r="C34" s="145"/>
      <c r="D34" s="133" t="s">
        <v>287</v>
      </c>
      <c r="E34" s="105" t="s">
        <v>189</v>
      </c>
      <c r="F34" s="105">
        <v>68</v>
      </c>
      <c r="G34" s="105">
        <v>68</v>
      </c>
      <c r="H34" s="179">
        <v>68</v>
      </c>
      <c r="I34" s="105">
        <f>'[1]12mini'!K34</f>
        <v>64</v>
      </c>
      <c r="J34" s="149">
        <v>4</v>
      </c>
      <c r="K34" s="149">
        <v>4</v>
      </c>
      <c r="L34" s="149">
        <v>4</v>
      </c>
      <c r="M34" s="128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96">
        <f t="shared" si="8"/>
        <v>4</v>
      </c>
      <c r="T34" s="96" t="str">
        <f t="shared" si="1"/>
        <v>ok</v>
      </c>
      <c r="U34" s="114">
        <f t="shared" si="2"/>
        <v>0</v>
      </c>
      <c r="V34" s="114">
        <v>52</v>
      </c>
      <c r="W34" s="96">
        <f t="shared" si="3"/>
        <v>16</v>
      </c>
      <c r="X34" s="96">
        <f>+I34-'[1]12mini'!K34</f>
        <v>0</v>
      </c>
      <c r="Y34" s="112"/>
      <c r="Z34" s="111">
        <f t="shared" si="4"/>
        <v>72</v>
      </c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</row>
    <row r="35" spans="1:240" ht="19.5" customHeight="1">
      <c r="A35" s="133"/>
      <c r="B35" s="135"/>
      <c r="C35" s="152"/>
      <c r="D35" s="154" t="s">
        <v>113</v>
      </c>
      <c r="E35" s="134"/>
      <c r="F35" s="108">
        <f aca="true" t="shared" si="9" ref="F35:L35">SUM(F31:F34)</f>
        <v>284</v>
      </c>
      <c r="G35" s="108">
        <f t="shared" si="9"/>
        <v>284</v>
      </c>
      <c r="H35" s="108">
        <f t="shared" si="9"/>
        <v>284</v>
      </c>
      <c r="I35" s="108">
        <f t="shared" si="9"/>
        <v>271</v>
      </c>
      <c r="J35" s="139">
        <f t="shared" si="9"/>
        <v>22</v>
      </c>
      <c r="K35" s="139">
        <f t="shared" si="9"/>
        <v>22</v>
      </c>
      <c r="L35" s="139">
        <f t="shared" si="9"/>
        <v>22</v>
      </c>
      <c r="M35" s="140">
        <v>0</v>
      </c>
      <c r="N35" s="139">
        <f>SUM(N31:N34)</f>
        <v>0</v>
      </c>
      <c r="O35" s="139">
        <f>SUM(O31:O34)</f>
        <v>0</v>
      </c>
      <c r="P35" s="139">
        <f>SUM(P31:P34)</f>
        <v>0</v>
      </c>
      <c r="Q35" s="139">
        <f>SUM(Q31:Q34)</f>
        <v>0</v>
      </c>
      <c r="R35" s="139">
        <f>SUM(R31:R34)</f>
        <v>0</v>
      </c>
      <c r="S35" s="96">
        <f t="shared" si="8"/>
        <v>13</v>
      </c>
      <c r="T35" s="96" t="str">
        <f t="shared" si="1"/>
        <v>ok</v>
      </c>
      <c r="U35" s="114">
        <f t="shared" si="2"/>
        <v>0</v>
      </c>
      <c r="V35" s="139">
        <f>SUM(V31:V34)</f>
        <v>225</v>
      </c>
      <c r="W35" s="96">
        <f t="shared" si="3"/>
        <v>59</v>
      </c>
      <c r="X35" s="96">
        <f>+I35-'[1]12mini'!K35</f>
        <v>0</v>
      </c>
      <c r="Y35" s="112"/>
      <c r="Z35" s="111">
        <f t="shared" si="4"/>
        <v>306</v>
      </c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</row>
    <row r="36" spans="1:240" ht="19.5" customHeight="1">
      <c r="A36" s="133">
        <v>28</v>
      </c>
      <c r="B36" s="135">
        <v>1</v>
      </c>
      <c r="C36" s="150" t="s">
        <v>286</v>
      </c>
      <c r="D36" s="133" t="s">
        <v>285</v>
      </c>
      <c r="E36" s="134" t="s">
        <v>206</v>
      </c>
      <c r="F36" s="105">
        <v>67</v>
      </c>
      <c r="G36" s="130">
        <v>67</v>
      </c>
      <c r="H36" s="178">
        <v>67</v>
      </c>
      <c r="I36" s="105">
        <f>'[1]12mini'!K36</f>
        <v>67</v>
      </c>
      <c r="J36" s="114">
        <v>11</v>
      </c>
      <c r="K36" s="128">
        <v>11</v>
      </c>
      <c r="L36" s="177">
        <v>11</v>
      </c>
      <c r="M36" s="128">
        <v>56</v>
      </c>
      <c r="N36" s="128">
        <v>55</v>
      </c>
      <c r="O36" s="177">
        <v>55</v>
      </c>
      <c r="P36" s="114">
        <v>0</v>
      </c>
      <c r="Q36" s="128">
        <v>0</v>
      </c>
      <c r="R36" s="128">
        <v>0</v>
      </c>
      <c r="S36" s="96">
        <f t="shared" si="8"/>
        <v>0</v>
      </c>
      <c r="T36" s="96" t="str">
        <f t="shared" si="1"/>
        <v>ok</v>
      </c>
      <c r="U36" s="114">
        <f t="shared" si="2"/>
        <v>0</v>
      </c>
      <c r="V36" s="114">
        <v>56</v>
      </c>
      <c r="W36" s="96">
        <f t="shared" si="3"/>
        <v>11</v>
      </c>
      <c r="X36" s="96">
        <f>+I36-'[1]12mini'!K36</f>
        <v>0</v>
      </c>
      <c r="Y36" s="112"/>
      <c r="Z36" s="111">
        <f t="shared" si="4"/>
        <v>133</v>
      </c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</row>
    <row r="37" spans="1:240" ht="19.5" customHeight="1">
      <c r="A37" s="133">
        <v>29</v>
      </c>
      <c r="B37" s="135">
        <v>2</v>
      </c>
      <c r="C37" s="132"/>
      <c r="D37" s="133" t="s">
        <v>61</v>
      </c>
      <c r="E37" s="134" t="s">
        <v>206</v>
      </c>
      <c r="F37" s="105">
        <v>67</v>
      </c>
      <c r="G37" s="175">
        <v>67</v>
      </c>
      <c r="H37" s="174">
        <v>67</v>
      </c>
      <c r="I37" s="105">
        <f>'[1]12mini'!K37</f>
        <v>64</v>
      </c>
      <c r="J37" s="149">
        <v>21</v>
      </c>
      <c r="K37" s="173">
        <v>21</v>
      </c>
      <c r="L37" s="172">
        <v>21</v>
      </c>
      <c r="M37" s="176">
        <v>43</v>
      </c>
      <c r="N37" s="173">
        <v>43</v>
      </c>
      <c r="O37" s="172">
        <v>43</v>
      </c>
      <c r="P37" s="114">
        <v>0</v>
      </c>
      <c r="Q37" s="128">
        <v>0</v>
      </c>
      <c r="R37" s="128">
        <v>0</v>
      </c>
      <c r="S37" s="96">
        <f t="shared" si="8"/>
        <v>3</v>
      </c>
      <c r="T37" s="96" t="str">
        <f aca="true" t="shared" si="10" ref="T37:T68">IF(G37&gt;=I37,"ok","false")</f>
        <v>ok</v>
      </c>
      <c r="U37" s="114">
        <f aca="true" t="shared" si="11" ref="U37:U68">+F37-G37</f>
        <v>0</v>
      </c>
      <c r="V37" s="114">
        <v>58</v>
      </c>
      <c r="W37" s="96">
        <f aca="true" t="shared" si="12" ref="W37:W68">+G37-V37</f>
        <v>9</v>
      </c>
      <c r="X37" s="96">
        <f>+I37-'[1]12mini'!K37</f>
        <v>0</v>
      </c>
      <c r="Y37" s="112"/>
      <c r="Z37" s="111">
        <f aca="true" t="shared" si="13" ref="Z37:Z68">+N37+L37+G37</f>
        <v>131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</row>
    <row r="38" spans="1:240" ht="19.5" customHeight="1">
      <c r="A38" s="133">
        <v>30</v>
      </c>
      <c r="B38" s="135">
        <v>3</v>
      </c>
      <c r="C38" s="132"/>
      <c r="D38" s="133" t="s">
        <v>62</v>
      </c>
      <c r="E38" s="134" t="s">
        <v>189</v>
      </c>
      <c r="F38" s="105">
        <v>18</v>
      </c>
      <c r="G38" s="175">
        <v>18</v>
      </c>
      <c r="H38" s="174">
        <v>18</v>
      </c>
      <c r="I38" s="105">
        <f>'[1]12mini'!K38</f>
        <v>18</v>
      </c>
      <c r="J38" s="114">
        <v>0</v>
      </c>
      <c r="K38" s="173">
        <v>0</v>
      </c>
      <c r="L38" s="172">
        <v>0</v>
      </c>
      <c r="M38" s="128">
        <v>0</v>
      </c>
      <c r="N38" s="173">
        <v>0</v>
      </c>
      <c r="O38" s="172">
        <v>0</v>
      </c>
      <c r="P38" s="114">
        <v>0</v>
      </c>
      <c r="Q38" s="128">
        <v>0</v>
      </c>
      <c r="R38" s="128">
        <v>0</v>
      </c>
      <c r="S38" s="96">
        <f t="shared" si="8"/>
        <v>0</v>
      </c>
      <c r="T38" s="96" t="str">
        <f t="shared" si="10"/>
        <v>ok</v>
      </c>
      <c r="U38" s="114">
        <f t="shared" si="11"/>
        <v>0</v>
      </c>
      <c r="V38" s="114">
        <v>12</v>
      </c>
      <c r="W38" s="96">
        <f t="shared" si="12"/>
        <v>6</v>
      </c>
      <c r="X38" s="96">
        <f>+I38-'[1]12mini'!K38</f>
        <v>0</v>
      </c>
      <c r="Y38" s="112"/>
      <c r="Z38" s="111">
        <f t="shared" si="13"/>
        <v>18</v>
      </c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</row>
    <row r="39" spans="1:240" ht="19.5" customHeight="1">
      <c r="A39" s="133">
        <v>31</v>
      </c>
      <c r="B39" s="135">
        <v>4</v>
      </c>
      <c r="C39" s="132"/>
      <c r="D39" s="133" t="s">
        <v>63</v>
      </c>
      <c r="E39" s="134" t="s">
        <v>189</v>
      </c>
      <c r="F39" s="105">
        <v>14</v>
      </c>
      <c r="G39" s="175">
        <v>14</v>
      </c>
      <c r="H39" s="174">
        <v>14</v>
      </c>
      <c r="I39" s="105">
        <f>'[1]12mini'!K39</f>
        <v>14</v>
      </c>
      <c r="J39" s="114">
        <v>0</v>
      </c>
      <c r="K39" s="173">
        <v>0</v>
      </c>
      <c r="L39" s="172">
        <v>0</v>
      </c>
      <c r="M39" s="128">
        <v>0</v>
      </c>
      <c r="N39" s="173">
        <v>0</v>
      </c>
      <c r="O39" s="172">
        <v>0</v>
      </c>
      <c r="P39" s="114">
        <v>0</v>
      </c>
      <c r="Q39" s="128">
        <v>0</v>
      </c>
      <c r="R39" s="128">
        <v>0</v>
      </c>
      <c r="S39" s="96">
        <f t="shared" si="8"/>
        <v>0</v>
      </c>
      <c r="T39" s="96" t="str">
        <f t="shared" si="10"/>
        <v>ok</v>
      </c>
      <c r="U39" s="114">
        <f t="shared" si="11"/>
        <v>0</v>
      </c>
      <c r="V39" s="114">
        <v>10</v>
      </c>
      <c r="W39" s="96">
        <f t="shared" si="12"/>
        <v>4</v>
      </c>
      <c r="X39" s="96">
        <f>+I39-'[1]12mini'!K39</f>
        <v>0</v>
      </c>
      <c r="Y39" s="112"/>
      <c r="Z39" s="111">
        <f t="shared" si="13"/>
        <v>14</v>
      </c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</row>
    <row r="40" spans="1:240" ht="19.5" customHeight="1">
      <c r="A40" s="133">
        <v>32</v>
      </c>
      <c r="B40" s="135">
        <v>5</v>
      </c>
      <c r="C40" s="132"/>
      <c r="D40" s="133" t="s">
        <v>64</v>
      </c>
      <c r="E40" s="134" t="s">
        <v>189</v>
      </c>
      <c r="F40" s="105">
        <v>23</v>
      </c>
      <c r="G40" s="175">
        <v>23</v>
      </c>
      <c r="H40" s="174">
        <v>23</v>
      </c>
      <c r="I40" s="105">
        <f>'[1]12mini'!K40</f>
        <v>22</v>
      </c>
      <c r="J40" s="114">
        <v>8</v>
      </c>
      <c r="K40" s="173">
        <v>8</v>
      </c>
      <c r="L40" s="172">
        <v>8</v>
      </c>
      <c r="M40" s="128">
        <v>3</v>
      </c>
      <c r="N40" s="173">
        <v>2</v>
      </c>
      <c r="O40" s="172">
        <v>2</v>
      </c>
      <c r="P40" s="114">
        <v>0</v>
      </c>
      <c r="Q40" s="128">
        <v>0</v>
      </c>
      <c r="R40" s="128">
        <v>0</v>
      </c>
      <c r="S40" s="96">
        <f t="shared" si="8"/>
        <v>1</v>
      </c>
      <c r="T40" s="96" t="str">
        <f t="shared" si="10"/>
        <v>ok</v>
      </c>
      <c r="U40" s="114">
        <f t="shared" si="11"/>
        <v>0</v>
      </c>
      <c r="V40" s="114">
        <v>18</v>
      </c>
      <c r="W40" s="96">
        <f t="shared" si="12"/>
        <v>5</v>
      </c>
      <c r="X40" s="96">
        <f>+I40-'[1]12mini'!K40</f>
        <v>0</v>
      </c>
      <c r="Y40" s="112"/>
      <c r="Z40" s="111">
        <f t="shared" si="13"/>
        <v>33</v>
      </c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</row>
    <row r="41" spans="1:240" ht="19.5" customHeight="1">
      <c r="A41" s="133">
        <v>33</v>
      </c>
      <c r="B41" s="135">
        <v>6</v>
      </c>
      <c r="C41" s="132"/>
      <c r="D41" s="133" t="s">
        <v>65</v>
      </c>
      <c r="E41" s="134" t="s">
        <v>189</v>
      </c>
      <c r="F41" s="105">
        <v>27</v>
      </c>
      <c r="G41" s="175">
        <v>27</v>
      </c>
      <c r="H41" s="174">
        <v>27</v>
      </c>
      <c r="I41" s="105">
        <f>'[1]12mini'!K41</f>
        <v>27</v>
      </c>
      <c r="J41" s="114">
        <v>0</v>
      </c>
      <c r="K41" s="173">
        <v>0</v>
      </c>
      <c r="L41" s="172">
        <v>0</v>
      </c>
      <c r="M41" s="128">
        <v>0</v>
      </c>
      <c r="N41" s="173">
        <v>0</v>
      </c>
      <c r="O41" s="172">
        <v>0</v>
      </c>
      <c r="P41" s="114">
        <v>0</v>
      </c>
      <c r="Q41" s="128">
        <v>0</v>
      </c>
      <c r="R41" s="128">
        <v>0</v>
      </c>
      <c r="S41" s="96">
        <f t="shared" si="8"/>
        <v>0</v>
      </c>
      <c r="T41" s="96" t="str">
        <f t="shared" si="10"/>
        <v>ok</v>
      </c>
      <c r="U41" s="114">
        <f t="shared" si="11"/>
        <v>0</v>
      </c>
      <c r="V41" s="114">
        <v>23</v>
      </c>
      <c r="W41" s="96">
        <f t="shared" si="12"/>
        <v>4</v>
      </c>
      <c r="X41" s="96">
        <f>+I41-'[1]12mini'!K41</f>
        <v>0</v>
      </c>
      <c r="Y41" s="112"/>
      <c r="Z41" s="111">
        <f t="shared" si="13"/>
        <v>27</v>
      </c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</row>
    <row r="42" spans="1:240" ht="19.5" customHeight="1">
      <c r="A42" s="133">
        <v>34</v>
      </c>
      <c r="B42" s="135">
        <v>7</v>
      </c>
      <c r="C42" s="145"/>
      <c r="D42" s="133" t="s">
        <v>66</v>
      </c>
      <c r="E42" s="134" t="s">
        <v>211</v>
      </c>
      <c r="F42" s="105">
        <v>34</v>
      </c>
      <c r="G42" s="175">
        <v>34</v>
      </c>
      <c r="H42" s="174">
        <v>34</v>
      </c>
      <c r="I42" s="105">
        <f>'[1]12mini'!K42</f>
        <v>33</v>
      </c>
      <c r="J42" s="114">
        <v>0</v>
      </c>
      <c r="K42" s="173">
        <v>0</v>
      </c>
      <c r="L42" s="172">
        <v>0</v>
      </c>
      <c r="M42" s="128">
        <v>0</v>
      </c>
      <c r="N42" s="173">
        <v>0</v>
      </c>
      <c r="O42" s="172">
        <v>0</v>
      </c>
      <c r="P42" s="114">
        <v>0</v>
      </c>
      <c r="Q42" s="128">
        <v>0</v>
      </c>
      <c r="R42" s="128">
        <v>0</v>
      </c>
      <c r="S42" s="96">
        <f t="shared" si="8"/>
        <v>1</v>
      </c>
      <c r="T42" s="96" t="str">
        <f t="shared" si="10"/>
        <v>ok</v>
      </c>
      <c r="U42" s="114">
        <f t="shared" si="11"/>
        <v>0</v>
      </c>
      <c r="V42" s="114">
        <v>22</v>
      </c>
      <c r="W42" s="96">
        <f t="shared" si="12"/>
        <v>12</v>
      </c>
      <c r="X42" s="96">
        <f>+I42-'[1]12mini'!K42</f>
        <v>0</v>
      </c>
      <c r="Y42" s="112"/>
      <c r="Z42" s="111">
        <f t="shared" si="13"/>
        <v>34</v>
      </c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</row>
    <row r="43" spans="1:240" ht="19.5" customHeight="1">
      <c r="A43" s="133"/>
      <c r="B43" s="135"/>
      <c r="C43" s="152"/>
      <c r="D43" s="154" t="s">
        <v>113</v>
      </c>
      <c r="E43" s="134"/>
      <c r="F43" s="108">
        <f aca="true" t="shared" si="14" ref="F43:L43">SUM(F36:F42)</f>
        <v>250</v>
      </c>
      <c r="G43" s="108">
        <f t="shared" si="14"/>
        <v>250</v>
      </c>
      <c r="H43" s="160">
        <f t="shared" si="14"/>
        <v>250</v>
      </c>
      <c r="I43" s="160">
        <f t="shared" si="14"/>
        <v>245</v>
      </c>
      <c r="J43" s="139">
        <f t="shared" si="14"/>
        <v>40</v>
      </c>
      <c r="K43" s="139">
        <f t="shared" si="14"/>
        <v>40</v>
      </c>
      <c r="L43" s="139">
        <f t="shared" si="14"/>
        <v>40</v>
      </c>
      <c r="M43" s="140">
        <v>102</v>
      </c>
      <c r="N43" s="139">
        <f>SUM(N36:N42)</f>
        <v>100</v>
      </c>
      <c r="O43" s="139">
        <f>SUM(O36:O42)</f>
        <v>100</v>
      </c>
      <c r="P43" s="139">
        <f>SUM(P36:P42)</f>
        <v>0</v>
      </c>
      <c r="Q43" s="139">
        <f>SUM(Q36:Q42)</f>
        <v>0</v>
      </c>
      <c r="R43" s="139">
        <f>SUM(R36:R42)</f>
        <v>0</v>
      </c>
      <c r="S43" s="96">
        <f t="shared" si="8"/>
        <v>5</v>
      </c>
      <c r="T43" s="96" t="str">
        <f t="shared" si="10"/>
        <v>ok</v>
      </c>
      <c r="U43" s="114">
        <f t="shared" si="11"/>
        <v>0</v>
      </c>
      <c r="V43" s="139">
        <f>SUM(V36:V42)</f>
        <v>199</v>
      </c>
      <c r="W43" s="96">
        <f t="shared" si="12"/>
        <v>51</v>
      </c>
      <c r="X43" s="96">
        <f>+I43-'[1]12mini'!K43</f>
        <v>0</v>
      </c>
      <c r="Y43" s="112"/>
      <c r="Z43" s="111">
        <f t="shared" si="13"/>
        <v>390</v>
      </c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</row>
    <row r="44" spans="1:240" ht="19.5" customHeight="1">
      <c r="A44" s="133">
        <v>35</v>
      </c>
      <c r="B44" s="135">
        <v>1</v>
      </c>
      <c r="C44" s="150" t="s">
        <v>171</v>
      </c>
      <c r="D44" s="133" t="s">
        <v>284</v>
      </c>
      <c r="E44" s="134" t="s">
        <v>189</v>
      </c>
      <c r="F44" s="105">
        <v>13</v>
      </c>
      <c r="G44" s="171">
        <v>13</v>
      </c>
      <c r="H44" s="170">
        <v>13</v>
      </c>
      <c r="I44" s="105">
        <f>'[1]12mini'!K44</f>
        <v>11</v>
      </c>
      <c r="J44" s="114">
        <v>2</v>
      </c>
      <c r="K44" s="169">
        <v>2</v>
      </c>
      <c r="L44" s="168">
        <v>2</v>
      </c>
      <c r="M44" s="128">
        <v>0</v>
      </c>
      <c r="N44" s="169">
        <v>0</v>
      </c>
      <c r="O44" s="168">
        <v>0</v>
      </c>
      <c r="P44" s="114">
        <v>0</v>
      </c>
      <c r="Q44" s="114">
        <v>0</v>
      </c>
      <c r="R44" s="114">
        <v>0</v>
      </c>
      <c r="S44" s="96">
        <f t="shared" si="8"/>
        <v>2</v>
      </c>
      <c r="T44" s="96" t="str">
        <f t="shared" si="10"/>
        <v>ok</v>
      </c>
      <c r="U44" s="114">
        <f t="shared" si="11"/>
        <v>0</v>
      </c>
      <c r="V44" s="114">
        <v>5</v>
      </c>
      <c r="W44" s="96">
        <f t="shared" si="12"/>
        <v>8</v>
      </c>
      <c r="X44" s="96">
        <f>+I44-'[1]12mini'!K44</f>
        <v>0</v>
      </c>
      <c r="Y44" s="112"/>
      <c r="Z44" s="111">
        <f t="shared" si="13"/>
        <v>15</v>
      </c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</row>
    <row r="45" spans="1:240" ht="19.5" customHeight="1">
      <c r="A45" s="133">
        <v>36</v>
      </c>
      <c r="B45" s="135">
        <v>2</v>
      </c>
      <c r="C45" s="132"/>
      <c r="D45" s="144" t="s">
        <v>283</v>
      </c>
      <c r="E45" s="105" t="s">
        <v>189</v>
      </c>
      <c r="F45" s="105">
        <v>11</v>
      </c>
      <c r="G45" s="164">
        <v>11</v>
      </c>
      <c r="H45" s="163">
        <v>11</v>
      </c>
      <c r="I45" s="105">
        <f>'[1]12mini'!K45</f>
        <v>10</v>
      </c>
      <c r="J45" s="114">
        <v>0</v>
      </c>
      <c r="K45" s="162">
        <v>0</v>
      </c>
      <c r="L45" s="161">
        <v>0</v>
      </c>
      <c r="M45" s="128">
        <v>0</v>
      </c>
      <c r="N45" s="162">
        <v>0</v>
      </c>
      <c r="O45" s="161">
        <v>0</v>
      </c>
      <c r="P45" s="114">
        <v>0</v>
      </c>
      <c r="Q45" s="114">
        <v>0</v>
      </c>
      <c r="R45" s="114">
        <v>0</v>
      </c>
      <c r="S45" s="96">
        <f t="shared" si="8"/>
        <v>1</v>
      </c>
      <c r="T45" s="96" t="str">
        <f t="shared" si="10"/>
        <v>ok</v>
      </c>
      <c r="U45" s="114">
        <f t="shared" si="11"/>
        <v>0</v>
      </c>
      <c r="V45" s="114">
        <v>4</v>
      </c>
      <c r="W45" s="96">
        <f t="shared" si="12"/>
        <v>7</v>
      </c>
      <c r="X45" s="96">
        <f>+I45-'[1]12mini'!K45</f>
        <v>0</v>
      </c>
      <c r="Y45" s="112"/>
      <c r="Z45" s="111">
        <f t="shared" si="13"/>
        <v>11</v>
      </c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</row>
    <row r="46" spans="1:240" ht="19.5" customHeight="1">
      <c r="A46" s="133">
        <v>37</v>
      </c>
      <c r="B46" s="135">
        <v>3</v>
      </c>
      <c r="C46" s="132"/>
      <c r="D46" s="133" t="s">
        <v>70</v>
      </c>
      <c r="E46" s="134" t="s">
        <v>189</v>
      </c>
      <c r="F46" s="105">
        <v>13</v>
      </c>
      <c r="G46" s="164">
        <v>13</v>
      </c>
      <c r="H46" s="163">
        <v>13</v>
      </c>
      <c r="I46" s="105">
        <f>'[1]12mini'!K46</f>
        <v>10</v>
      </c>
      <c r="J46" s="114">
        <v>2</v>
      </c>
      <c r="K46" s="167">
        <v>1</v>
      </c>
      <c r="L46" s="166">
        <v>1</v>
      </c>
      <c r="M46" s="128">
        <v>0</v>
      </c>
      <c r="N46" s="167">
        <v>0</v>
      </c>
      <c r="O46" s="166">
        <v>0</v>
      </c>
      <c r="P46" s="114">
        <v>3</v>
      </c>
      <c r="Q46" s="114">
        <v>3</v>
      </c>
      <c r="R46" s="114">
        <v>3</v>
      </c>
      <c r="S46" s="96">
        <f t="shared" si="8"/>
        <v>3</v>
      </c>
      <c r="T46" s="96" t="str">
        <f t="shared" si="10"/>
        <v>ok</v>
      </c>
      <c r="U46" s="114">
        <f t="shared" si="11"/>
        <v>0</v>
      </c>
      <c r="V46" s="114">
        <v>7</v>
      </c>
      <c r="W46" s="96">
        <f t="shared" si="12"/>
        <v>6</v>
      </c>
      <c r="X46" s="96">
        <f>+I46-'[1]12mini'!K46</f>
        <v>0</v>
      </c>
      <c r="Y46" s="112"/>
      <c r="Z46" s="111">
        <f t="shared" si="13"/>
        <v>14</v>
      </c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</row>
    <row r="47" spans="1:240" ht="19.5" customHeight="1">
      <c r="A47" s="133">
        <v>38</v>
      </c>
      <c r="B47" s="135">
        <v>4</v>
      </c>
      <c r="C47" s="132"/>
      <c r="D47" s="165" t="s">
        <v>71</v>
      </c>
      <c r="E47" s="134" t="s">
        <v>211</v>
      </c>
      <c r="F47" s="105">
        <v>5</v>
      </c>
      <c r="G47" s="164">
        <v>5</v>
      </c>
      <c r="H47" s="163">
        <v>5</v>
      </c>
      <c r="I47" s="105">
        <f>'[1]12mini'!K47</f>
        <v>0</v>
      </c>
      <c r="J47" s="114"/>
      <c r="K47" s="162">
        <v>0</v>
      </c>
      <c r="L47" s="161">
        <v>0</v>
      </c>
      <c r="M47" s="128"/>
      <c r="N47" s="162">
        <v>0</v>
      </c>
      <c r="O47" s="161">
        <v>0</v>
      </c>
      <c r="P47" s="114"/>
      <c r="Q47" s="114"/>
      <c r="R47" s="114"/>
      <c r="S47" s="96">
        <f t="shared" si="8"/>
        <v>5</v>
      </c>
      <c r="T47" s="96" t="str">
        <f t="shared" si="10"/>
        <v>ok</v>
      </c>
      <c r="U47" s="114">
        <f t="shared" si="11"/>
        <v>0</v>
      </c>
      <c r="V47" s="114">
        <v>0</v>
      </c>
      <c r="W47" s="96">
        <f t="shared" si="12"/>
        <v>5</v>
      </c>
      <c r="X47" s="96">
        <f>+I47-'[1]12mini'!K47</f>
        <v>0</v>
      </c>
      <c r="Y47" s="112"/>
      <c r="Z47" s="111">
        <f t="shared" si="13"/>
        <v>5</v>
      </c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</row>
    <row r="48" spans="1:240" ht="19.5" customHeight="1">
      <c r="A48" s="133">
        <v>39</v>
      </c>
      <c r="B48" s="135">
        <v>5</v>
      </c>
      <c r="C48" s="132"/>
      <c r="D48" s="133" t="s">
        <v>72</v>
      </c>
      <c r="E48" s="134" t="s">
        <v>189</v>
      </c>
      <c r="F48" s="105">
        <v>20</v>
      </c>
      <c r="G48" s="164">
        <v>20</v>
      </c>
      <c r="H48" s="163">
        <v>20</v>
      </c>
      <c r="I48" s="105">
        <f>'[1]12mini'!K48</f>
        <v>16</v>
      </c>
      <c r="J48" s="114">
        <v>0</v>
      </c>
      <c r="K48" s="162">
        <v>0</v>
      </c>
      <c r="L48" s="161">
        <v>0</v>
      </c>
      <c r="M48" s="128">
        <v>0</v>
      </c>
      <c r="N48" s="162">
        <v>0</v>
      </c>
      <c r="O48" s="161">
        <v>0</v>
      </c>
      <c r="P48" s="114">
        <v>0</v>
      </c>
      <c r="Q48" s="114">
        <v>0</v>
      </c>
      <c r="R48" s="114">
        <v>0</v>
      </c>
      <c r="S48" s="96">
        <f t="shared" si="8"/>
        <v>4</v>
      </c>
      <c r="T48" s="96" t="str">
        <f t="shared" si="10"/>
        <v>ok</v>
      </c>
      <c r="U48" s="114">
        <f t="shared" si="11"/>
        <v>0</v>
      </c>
      <c r="V48" s="114">
        <v>11</v>
      </c>
      <c r="W48" s="96">
        <f t="shared" si="12"/>
        <v>9</v>
      </c>
      <c r="X48" s="96">
        <f>+I48-'[1]12mini'!K48</f>
        <v>0</v>
      </c>
      <c r="Y48" s="112"/>
      <c r="Z48" s="111">
        <f t="shared" si="13"/>
        <v>20</v>
      </c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</row>
    <row r="49" spans="1:240" ht="19.5" customHeight="1">
      <c r="A49" s="133">
        <v>40</v>
      </c>
      <c r="B49" s="135">
        <v>6</v>
      </c>
      <c r="C49" s="132"/>
      <c r="D49" s="133" t="s">
        <v>214</v>
      </c>
      <c r="E49" s="134" t="s">
        <v>189</v>
      </c>
      <c r="F49" s="105">
        <v>14</v>
      </c>
      <c r="G49" s="164">
        <v>14</v>
      </c>
      <c r="H49" s="163">
        <v>14</v>
      </c>
      <c r="I49" s="105">
        <f>'[1]12mini'!K49</f>
        <v>13</v>
      </c>
      <c r="J49" s="114">
        <v>0</v>
      </c>
      <c r="K49" s="162">
        <v>0</v>
      </c>
      <c r="L49" s="161">
        <v>0</v>
      </c>
      <c r="M49" s="128">
        <v>0</v>
      </c>
      <c r="N49" s="162">
        <v>0</v>
      </c>
      <c r="O49" s="161">
        <v>0</v>
      </c>
      <c r="P49" s="114">
        <v>0</v>
      </c>
      <c r="Q49" s="114">
        <v>0</v>
      </c>
      <c r="R49" s="114">
        <v>0</v>
      </c>
      <c r="S49" s="96">
        <f t="shared" si="8"/>
        <v>1</v>
      </c>
      <c r="T49" s="96" t="str">
        <f t="shared" si="10"/>
        <v>ok</v>
      </c>
      <c r="U49" s="114">
        <f t="shared" si="11"/>
        <v>0</v>
      </c>
      <c r="V49" s="114">
        <v>6</v>
      </c>
      <c r="W49" s="96">
        <f t="shared" si="12"/>
        <v>8</v>
      </c>
      <c r="X49" s="96">
        <f>+I49-'[1]12mini'!K49</f>
        <v>0</v>
      </c>
      <c r="Y49" s="112"/>
      <c r="Z49" s="111">
        <f t="shared" si="13"/>
        <v>14</v>
      </c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</row>
    <row r="50" spans="1:240" ht="19.5" customHeight="1">
      <c r="A50" s="133">
        <v>41</v>
      </c>
      <c r="B50" s="135">
        <v>7</v>
      </c>
      <c r="C50" s="132"/>
      <c r="D50" s="133" t="s">
        <v>74</v>
      </c>
      <c r="E50" s="134" t="s">
        <v>189</v>
      </c>
      <c r="F50" s="105">
        <v>16</v>
      </c>
      <c r="G50" s="164">
        <v>16</v>
      </c>
      <c r="H50" s="163">
        <v>16</v>
      </c>
      <c r="I50" s="105">
        <f>'[1]12mini'!K50</f>
        <v>11</v>
      </c>
      <c r="J50" s="149">
        <v>2</v>
      </c>
      <c r="K50" s="167">
        <v>2</v>
      </c>
      <c r="L50" s="166">
        <v>2</v>
      </c>
      <c r="M50" s="128">
        <v>0</v>
      </c>
      <c r="N50" s="167">
        <v>0</v>
      </c>
      <c r="O50" s="166">
        <v>0</v>
      </c>
      <c r="P50" s="114">
        <v>1</v>
      </c>
      <c r="Q50" s="114">
        <v>1</v>
      </c>
      <c r="R50" s="114">
        <v>1</v>
      </c>
      <c r="S50" s="96">
        <f t="shared" si="8"/>
        <v>5</v>
      </c>
      <c r="T50" s="96" t="str">
        <f t="shared" si="10"/>
        <v>ok</v>
      </c>
      <c r="U50" s="114">
        <f t="shared" si="11"/>
        <v>0</v>
      </c>
      <c r="V50" s="114">
        <v>3</v>
      </c>
      <c r="W50" s="96">
        <f t="shared" si="12"/>
        <v>13</v>
      </c>
      <c r="X50" s="96">
        <f>+I50-'[1]12mini'!K50</f>
        <v>0</v>
      </c>
      <c r="Y50" s="112"/>
      <c r="Z50" s="111">
        <f t="shared" si="13"/>
        <v>18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</row>
    <row r="51" spans="1:240" ht="19.5" customHeight="1">
      <c r="A51" s="133">
        <v>42</v>
      </c>
      <c r="B51" s="135">
        <v>8</v>
      </c>
      <c r="C51" s="132"/>
      <c r="D51" s="144" t="s">
        <v>75</v>
      </c>
      <c r="E51" s="105" t="s">
        <v>189</v>
      </c>
      <c r="F51" s="105">
        <v>11</v>
      </c>
      <c r="G51" s="164">
        <v>11</v>
      </c>
      <c r="H51" s="163">
        <v>11</v>
      </c>
      <c r="I51" s="105">
        <f>'[1]12mini'!K51</f>
        <v>9</v>
      </c>
      <c r="J51" s="114">
        <v>1</v>
      </c>
      <c r="K51" s="162">
        <v>0</v>
      </c>
      <c r="L51" s="161">
        <v>0</v>
      </c>
      <c r="M51" s="128">
        <v>0</v>
      </c>
      <c r="N51" s="162">
        <v>0</v>
      </c>
      <c r="O51" s="161">
        <v>0</v>
      </c>
      <c r="P51" s="114">
        <v>0</v>
      </c>
      <c r="Q51" s="114">
        <v>0</v>
      </c>
      <c r="R51" s="114">
        <v>0</v>
      </c>
      <c r="S51" s="96">
        <f t="shared" si="8"/>
        <v>2</v>
      </c>
      <c r="T51" s="96" t="str">
        <f t="shared" si="10"/>
        <v>ok</v>
      </c>
      <c r="U51" s="114">
        <f t="shared" si="11"/>
        <v>0</v>
      </c>
      <c r="V51" s="114">
        <v>2</v>
      </c>
      <c r="W51" s="96">
        <f t="shared" si="12"/>
        <v>9</v>
      </c>
      <c r="X51" s="96">
        <f>+I51-'[1]12mini'!K51</f>
        <v>0</v>
      </c>
      <c r="Y51" s="112"/>
      <c r="Z51" s="111">
        <f t="shared" si="13"/>
        <v>11</v>
      </c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</row>
    <row r="52" spans="1:240" ht="19.5" customHeight="1">
      <c r="A52" s="133">
        <v>43</v>
      </c>
      <c r="B52" s="135">
        <v>9</v>
      </c>
      <c r="C52" s="132"/>
      <c r="D52" s="144" t="s">
        <v>76</v>
      </c>
      <c r="E52" s="105" t="s">
        <v>189</v>
      </c>
      <c r="F52" s="105">
        <v>9</v>
      </c>
      <c r="G52" s="164">
        <v>9</v>
      </c>
      <c r="H52" s="163">
        <v>9</v>
      </c>
      <c r="I52" s="105">
        <f>'[1]12mini'!K52</f>
        <v>8</v>
      </c>
      <c r="J52" s="114">
        <v>0</v>
      </c>
      <c r="K52" s="162">
        <v>0</v>
      </c>
      <c r="L52" s="161">
        <v>0</v>
      </c>
      <c r="M52" s="128">
        <v>0</v>
      </c>
      <c r="N52" s="162">
        <v>0</v>
      </c>
      <c r="O52" s="161">
        <v>0</v>
      </c>
      <c r="P52" s="114">
        <v>0</v>
      </c>
      <c r="Q52" s="114">
        <v>0</v>
      </c>
      <c r="R52" s="114">
        <v>0</v>
      </c>
      <c r="S52" s="96">
        <f t="shared" si="8"/>
        <v>1</v>
      </c>
      <c r="T52" s="96" t="str">
        <f t="shared" si="10"/>
        <v>ok</v>
      </c>
      <c r="U52" s="114">
        <f t="shared" si="11"/>
        <v>0</v>
      </c>
      <c r="V52" s="114">
        <v>1</v>
      </c>
      <c r="W52" s="96">
        <f t="shared" si="12"/>
        <v>8</v>
      </c>
      <c r="X52" s="96">
        <f>+I52-'[1]12mini'!K52</f>
        <v>0</v>
      </c>
      <c r="Y52" s="112"/>
      <c r="Z52" s="111">
        <f t="shared" si="13"/>
        <v>9</v>
      </c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</row>
    <row r="53" spans="1:240" ht="19.5" customHeight="1">
      <c r="A53" s="133">
        <v>44</v>
      </c>
      <c r="B53" s="135">
        <v>10</v>
      </c>
      <c r="C53" s="132"/>
      <c r="D53" s="165" t="s">
        <v>77</v>
      </c>
      <c r="E53" s="105" t="s">
        <v>211</v>
      </c>
      <c r="F53" s="105">
        <v>5</v>
      </c>
      <c r="G53" s="164">
        <v>5</v>
      </c>
      <c r="H53" s="163">
        <v>5</v>
      </c>
      <c r="I53" s="105">
        <f>'[1]12mini'!K53</f>
        <v>5</v>
      </c>
      <c r="J53" s="114">
        <v>0</v>
      </c>
      <c r="K53" s="162">
        <v>0</v>
      </c>
      <c r="L53" s="161">
        <v>0</v>
      </c>
      <c r="M53" s="128">
        <v>0</v>
      </c>
      <c r="N53" s="162">
        <v>0</v>
      </c>
      <c r="O53" s="161">
        <v>0</v>
      </c>
      <c r="P53" s="114">
        <v>0</v>
      </c>
      <c r="Q53" s="114">
        <v>0</v>
      </c>
      <c r="R53" s="114">
        <v>0</v>
      </c>
      <c r="S53" s="96">
        <f t="shared" si="8"/>
        <v>0</v>
      </c>
      <c r="T53" s="96" t="str">
        <f t="shared" si="10"/>
        <v>ok</v>
      </c>
      <c r="U53" s="114">
        <f t="shared" si="11"/>
        <v>0</v>
      </c>
      <c r="V53" s="114">
        <v>0</v>
      </c>
      <c r="W53" s="96">
        <f t="shared" si="12"/>
        <v>5</v>
      </c>
      <c r="X53" s="96">
        <f>+I53-'[1]12mini'!K53</f>
        <v>0</v>
      </c>
      <c r="Y53" s="112"/>
      <c r="Z53" s="111">
        <f t="shared" si="13"/>
        <v>5</v>
      </c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</row>
    <row r="54" spans="1:240" ht="19.5" customHeight="1">
      <c r="A54" s="133">
        <v>45</v>
      </c>
      <c r="B54" s="135">
        <v>11</v>
      </c>
      <c r="C54" s="145"/>
      <c r="D54" s="133" t="s">
        <v>78</v>
      </c>
      <c r="E54" s="105" t="s">
        <v>211</v>
      </c>
      <c r="F54" s="105">
        <v>6</v>
      </c>
      <c r="G54" s="164">
        <v>6</v>
      </c>
      <c r="H54" s="163">
        <v>6</v>
      </c>
      <c r="I54" s="105">
        <f>'[1]12mini'!K54</f>
        <v>6</v>
      </c>
      <c r="J54" s="114">
        <v>0</v>
      </c>
      <c r="K54" s="162">
        <v>0</v>
      </c>
      <c r="L54" s="161">
        <v>0</v>
      </c>
      <c r="M54" s="128">
        <v>0</v>
      </c>
      <c r="N54" s="162">
        <v>0</v>
      </c>
      <c r="O54" s="161">
        <v>0</v>
      </c>
      <c r="P54" s="114">
        <v>6</v>
      </c>
      <c r="Q54" s="114">
        <v>6</v>
      </c>
      <c r="R54" s="114">
        <v>6</v>
      </c>
      <c r="S54" s="96">
        <f t="shared" si="8"/>
        <v>0</v>
      </c>
      <c r="T54" s="96" t="str">
        <f t="shared" si="10"/>
        <v>ok</v>
      </c>
      <c r="U54" s="114">
        <f t="shared" si="11"/>
        <v>0</v>
      </c>
      <c r="V54" s="114">
        <v>0</v>
      </c>
      <c r="W54" s="96">
        <f t="shared" si="12"/>
        <v>6</v>
      </c>
      <c r="X54" s="96">
        <f>+I54-'[1]12mini'!K54</f>
        <v>0</v>
      </c>
      <c r="Y54" s="112"/>
      <c r="Z54" s="111">
        <f t="shared" si="13"/>
        <v>6</v>
      </c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</row>
    <row r="55" spans="1:240" ht="19.5" customHeight="1">
      <c r="A55" s="152"/>
      <c r="B55" s="152"/>
      <c r="C55" s="152"/>
      <c r="D55" s="151" t="s">
        <v>113</v>
      </c>
      <c r="E55" s="134"/>
      <c r="F55" s="108">
        <f aca="true" t="shared" si="15" ref="F55:L55">SUM(F44:F54)</f>
        <v>123</v>
      </c>
      <c r="G55" s="108">
        <f t="shared" si="15"/>
        <v>123</v>
      </c>
      <c r="H55" s="160">
        <f t="shared" si="15"/>
        <v>123</v>
      </c>
      <c r="I55" s="160">
        <f t="shared" si="15"/>
        <v>99</v>
      </c>
      <c r="J55" s="139">
        <f t="shared" si="15"/>
        <v>7</v>
      </c>
      <c r="K55" s="139">
        <f t="shared" si="15"/>
        <v>5</v>
      </c>
      <c r="L55" s="139">
        <f t="shared" si="15"/>
        <v>5</v>
      </c>
      <c r="M55" s="140">
        <v>0</v>
      </c>
      <c r="N55" s="139">
        <f>SUM(N44:N54)</f>
        <v>0</v>
      </c>
      <c r="O55" s="139">
        <f>SUM(O44:O54)</f>
        <v>0</v>
      </c>
      <c r="P55" s="139">
        <f>SUM(P44:P54)</f>
        <v>10</v>
      </c>
      <c r="Q55" s="139">
        <f>SUM(Q44:Q54)</f>
        <v>10</v>
      </c>
      <c r="R55" s="139">
        <f>SUM(R44:R54)</f>
        <v>10</v>
      </c>
      <c r="S55" s="96">
        <f t="shared" si="8"/>
        <v>24</v>
      </c>
      <c r="T55" s="96" t="str">
        <f t="shared" si="10"/>
        <v>ok</v>
      </c>
      <c r="U55" s="114">
        <f t="shared" si="11"/>
        <v>0</v>
      </c>
      <c r="V55" s="139">
        <f>SUM(V44:V54)</f>
        <v>39</v>
      </c>
      <c r="W55" s="96">
        <f t="shared" si="12"/>
        <v>84</v>
      </c>
      <c r="X55" s="96">
        <f>+I55-'[1]12mini'!K55</f>
        <v>0</v>
      </c>
      <c r="Y55" s="112"/>
      <c r="Z55" s="111">
        <f t="shared" si="13"/>
        <v>128</v>
      </c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</row>
    <row r="56" spans="1:240" ht="18" customHeight="1">
      <c r="A56" s="133">
        <v>46</v>
      </c>
      <c r="B56" s="135">
        <v>1</v>
      </c>
      <c r="C56" s="150" t="s">
        <v>282</v>
      </c>
      <c r="D56" s="133" t="s">
        <v>80</v>
      </c>
      <c r="E56" s="134" t="s">
        <v>189</v>
      </c>
      <c r="F56" s="105">
        <v>13</v>
      </c>
      <c r="G56" s="105">
        <v>13</v>
      </c>
      <c r="H56" s="143">
        <v>13</v>
      </c>
      <c r="I56" s="105">
        <f>'[1]12mini'!K56</f>
        <v>13</v>
      </c>
      <c r="J56" s="114">
        <v>5</v>
      </c>
      <c r="K56" s="114">
        <v>5</v>
      </c>
      <c r="L56" s="114">
        <v>5</v>
      </c>
      <c r="M56" s="128">
        <v>0</v>
      </c>
      <c r="N56" s="114">
        <v>0</v>
      </c>
      <c r="O56" s="114">
        <v>0</v>
      </c>
      <c r="P56" s="114">
        <v>0</v>
      </c>
      <c r="Q56" s="114">
        <v>0</v>
      </c>
      <c r="R56" s="114">
        <v>0</v>
      </c>
      <c r="S56" s="96">
        <f t="shared" si="8"/>
        <v>0</v>
      </c>
      <c r="T56" s="96" t="str">
        <f t="shared" si="10"/>
        <v>ok</v>
      </c>
      <c r="U56" s="114">
        <f t="shared" si="11"/>
        <v>0</v>
      </c>
      <c r="V56" s="114">
        <v>10</v>
      </c>
      <c r="W56" s="96">
        <f t="shared" si="12"/>
        <v>3</v>
      </c>
      <c r="X56" s="96">
        <f>+I56-'[1]12mini'!K56</f>
        <v>0</v>
      </c>
      <c r="Y56" s="112"/>
      <c r="Z56" s="111">
        <f t="shared" si="13"/>
        <v>18</v>
      </c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</row>
    <row r="57" spans="1:240" ht="18" customHeight="1">
      <c r="A57" s="133">
        <v>47</v>
      </c>
      <c r="B57" s="135">
        <v>2</v>
      </c>
      <c r="C57" s="132"/>
      <c r="D57" s="133" t="s">
        <v>81</v>
      </c>
      <c r="E57" s="134" t="s">
        <v>189</v>
      </c>
      <c r="F57" s="105">
        <v>61</v>
      </c>
      <c r="G57" s="105">
        <v>61</v>
      </c>
      <c r="H57" s="105">
        <v>61</v>
      </c>
      <c r="I57" s="105">
        <f>'[1]12mini'!K57</f>
        <v>61</v>
      </c>
      <c r="J57" s="114">
        <v>4</v>
      </c>
      <c r="K57" s="114">
        <v>4</v>
      </c>
      <c r="L57" s="114">
        <v>4</v>
      </c>
      <c r="M57" s="128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96">
        <f t="shared" si="8"/>
        <v>0</v>
      </c>
      <c r="T57" s="96" t="str">
        <f t="shared" si="10"/>
        <v>ok</v>
      </c>
      <c r="U57" s="114">
        <f t="shared" si="11"/>
        <v>0</v>
      </c>
      <c r="V57" s="114">
        <v>61</v>
      </c>
      <c r="W57" s="96">
        <f t="shared" si="12"/>
        <v>0</v>
      </c>
      <c r="X57" s="96">
        <f>+I57-'[1]12mini'!K57</f>
        <v>0</v>
      </c>
      <c r="Y57" s="112"/>
      <c r="Z57" s="111">
        <f t="shared" si="13"/>
        <v>65</v>
      </c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</row>
    <row r="58" spans="1:240" ht="18" customHeight="1">
      <c r="A58" s="133">
        <v>48</v>
      </c>
      <c r="B58" s="135">
        <v>3</v>
      </c>
      <c r="C58" s="132"/>
      <c r="D58" s="133" t="s">
        <v>82</v>
      </c>
      <c r="E58" s="134" t="s">
        <v>189</v>
      </c>
      <c r="F58" s="105">
        <v>59</v>
      </c>
      <c r="G58" s="105">
        <v>59</v>
      </c>
      <c r="H58" s="143">
        <v>59</v>
      </c>
      <c r="I58" s="105">
        <f>'[1]12mini'!K58</f>
        <v>59</v>
      </c>
      <c r="J58" s="114">
        <v>17</v>
      </c>
      <c r="K58" s="114">
        <v>17</v>
      </c>
      <c r="L58" s="114">
        <v>17</v>
      </c>
      <c r="M58" s="128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96">
        <f t="shared" si="8"/>
        <v>0</v>
      </c>
      <c r="T58" s="96" t="str">
        <f t="shared" si="10"/>
        <v>ok</v>
      </c>
      <c r="U58" s="114">
        <f t="shared" si="11"/>
        <v>0</v>
      </c>
      <c r="V58" s="114">
        <v>54</v>
      </c>
      <c r="W58" s="96">
        <f t="shared" si="12"/>
        <v>5</v>
      </c>
      <c r="X58" s="96">
        <f>+I58-'[1]12mini'!K58</f>
        <v>0</v>
      </c>
      <c r="Y58" s="112"/>
      <c r="Z58" s="111">
        <f t="shared" si="13"/>
        <v>76</v>
      </c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</row>
    <row r="59" spans="1:240" ht="18" customHeight="1">
      <c r="A59" s="133">
        <v>49</v>
      </c>
      <c r="B59" s="135">
        <v>4</v>
      </c>
      <c r="C59" s="132"/>
      <c r="D59" s="133" t="s">
        <v>83</v>
      </c>
      <c r="E59" s="134" t="s">
        <v>189</v>
      </c>
      <c r="F59" s="105">
        <v>55</v>
      </c>
      <c r="G59" s="105">
        <v>55</v>
      </c>
      <c r="H59" s="143">
        <v>55</v>
      </c>
      <c r="I59" s="105">
        <f>'[1]12mini'!K59</f>
        <v>55</v>
      </c>
      <c r="J59" s="114">
        <v>6</v>
      </c>
      <c r="K59" s="114">
        <v>6</v>
      </c>
      <c r="L59" s="114">
        <v>6</v>
      </c>
      <c r="M59" s="128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96">
        <f t="shared" si="8"/>
        <v>0</v>
      </c>
      <c r="T59" s="96" t="str">
        <f t="shared" si="10"/>
        <v>ok</v>
      </c>
      <c r="U59" s="114">
        <f t="shared" si="11"/>
        <v>0</v>
      </c>
      <c r="V59" s="114">
        <v>53</v>
      </c>
      <c r="W59" s="96">
        <f t="shared" si="12"/>
        <v>2</v>
      </c>
      <c r="X59" s="96">
        <f>+I59-'[1]12mini'!K59</f>
        <v>0</v>
      </c>
      <c r="Y59" s="112"/>
      <c r="Z59" s="111">
        <f t="shared" si="13"/>
        <v>61</v>
      </c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</row>
    <row r="60" spans="1:240" ht="18" customHeight="1">
      <c r="A60" s="133">
        <v>50</v>
      </c>
      <c r="B60" s="135">
        <v>5</v>
      </c>
      <c r="C60" s="132"/>
      <c r="D60" s="133" t="s">
        <v>84</v>
      </c>
      <c r="E60" s="134" t="s">
        <v>189</v>
      </c>
      <c r="F60" s="105">
        <v>21</v>
      </c>
      <c r="G60" s="105">
        <v>21</v>
      </c>
      <c r="H60" s="143">
        <v>21</v>
      </c>
      <c r="I60" s="105">
        <f>'[1]12mini'!K60</f>
        <v>21</v>
      </c>
      <c r="J60" s="114">
        <v>4</v>
      </c>
      <c r="K60" s="114">
        <v>4</v>
      </c>
      <c r="L60" s="114">
        <v>4</v>
      </c>
      <c r="M60" s="128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96">
        <f t="shared" si="8"/>
        <v>0</v>
      </c>
      <c r="T60" s="96" t="str">
        <f t="shared" si="10"/>
        <v>ok</v>
      </c>
      <c r="U60" s="114">
        <f t="shared" si="11"/>
        <v>0</v>
      </c>
      <c r="V60" s="114">
        <v>19</v>
      </c>
      <c r="W60" s="96">
        <f t="shared" si="12"/>
        <v>2</v>
      </c>
      <c r="X60" s="96">
        <f>+I60-'[1]12mini'!K60</f>
        <v>0</v>
      </c>
      <c r="Y60" s="112"/>
      <c r="Z60" s="111">
        <f t="shared" si="13"/>
        <v>25</v>
      </c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</row>
    <row r="61" spans="1:240" ht="18" customHeight="1">
      <c r="A61" s="133">
        <v>51</v>
      </c>
      <c r="B61" s="135">
        <v>6</v>
      </c>
      <c r="C61" s="132"/>
      <c r="D61" s="133" t="s">
        <v>85</v>
      </c>
      <c r="E61" s="134" t="s">
        <v>189</v>
      </c>
      <c r="F61" s="105">
        <v>62</v>
      </c>
      <c r="G61" s="105">
        <v>62</v>
      </c>
      <c r="H61" s="143">
        <v>62</v>
      </c>
      <c r="I61" s="105">
        <f>'[1]12mini'!K61</f>
        <v>61</v>
      </c>
      <c r="J61" s="114">
        <v>13</v>
      </c>
      <c r="K61" s="114">
        <v>13</v>
      </c>
      <c r="L61" s="114">
        <v>13</v>
      </c>
      <c r="M61" s="128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96">
        <f t="shared" si="8"/>
        <v>1</v>
      </c>
      <c r="T61" s="96" t="str">
        <f t="shared" si="10"/>
        <v>ok</v>
      </c>
      <c r="U61" s="114">
        <f t="shared" si="11"/>
        <v>0</v>
      </c>
      <c r="V61" s="114">
        <v>59</v>
      </c>
      <c r="W61" s="96">
        <f t="shared" si="12"/>
        <v>3</v>
      </c>
      <c r="X61" s="96">
        <f>+I61-'[1]12mini'!K61</f>
        <v>0</v>
      </c>
      <c r="Y61" s="112"/>
      <c r="Z61" s="111">
        <f t="shared" si="13"/>
        <v>75</v>
      </c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</row>
    <row r="62" spans="1:240" ht="18" customHeight="1">
      <c r="A62" s="133">
        <v>52</v>
      </c>
      <c r="B62" s="135">
        <v>7</v>
      </c>
      <c r="C62" s="132"/>
      <c r="D62" s="133" t="s">
        <v>86</v>
      </c>
      <c r="E62" s="134" t="s">
        <v>189</v>
      </c>
      <c r="F62" s="105">
        <v>48</v>
      </c>
      <c r="G62" s="105">
        <v>48</v>
      </c>
      <c r="H62" s="143">
        <v>48</v>
      </c>
      <c r="I62" s="105">
        <f>'[1]12mini'!K62</f>
        <v>48</v>
      </c>
      <c r="J62" s="114">
        <v>7</v>
      </c>
      <c r="K62" s="114">
        <v>7</v>
      </c>
      <c r="L62" s="114">
        <v>7</v>
      </c>
      <c r="M62" s="128">
        <v>0</v>
      </c>
      <c r="N62" s="114">
        <v>0</v>
      </c>
      <c r="O62" s="114">
        <v>0</v>
      </c>
      <c r="P62" s="114">
        <v>0</v>
      </c>
      <c r="Q62" s="114">
        <v>0</v>
      </c>
      <c r="R62" s="114">
        <v>0</v>
      </c>
      <c r="S62" s="96">
        <f t="shared" si="8"/>
        <v>0</v>
      </c>
      <c r="T62" s="96" t="str">
        <f t="shared" si="10"/>
        <v>ok</v>
      </c>
      <c r="U62" s="114">
        <f t="shared" si="11"/>
        <v>0</v>
      </c>
      <c r="V62" s="114">
        <v>42</v>
      </c>
      <c r="W62" s="96">
        <f t="shared" si="12"/>
        <v>6</v>
      </c>
      <c r="X62" s="96">
        <f>+I62-'[1]12mini'!K62</f>
        <v>0</v>
      </c>
      <c r="Y62" s="112"/>
      <c r="Z62" s="111">
        <f t="shared" si="13"/>
        <v>55</v>
      </c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</row>
    <row r="63" spans="1:240" ht="18" customHeight="1">
      <c r="A63" s="133">
        <v>53</v>
      </c>
      <c r="B63" s="135">
        <v>8</v>
      </c>
      <c r="C63" s="132"/>
      <c r="D63" s="133" t="s">
        <v>87</v>
      </c>
      <c r="E63" s="134" t="s">
        <v>189</v>
      </c>
      <c r="F63" s="105">
        <v>60</v>
      </c>
      <c r="G63" s="105">
        <v>60</v>
      </c>
      <c r="H63" s="143">
        <v>60</v>
      </c>
      <c r="I63" s="105">
        <f>'[1]12mini'!K63</f>
        <v>60</v>
      </c>
      <c r="J63" s="114">
        <v>0</v>
      </c>
      <c r="K63" s="114">
        <v>0</v>
      </c>
      <c r="L63" s="114">
        <v>0</v>
      </c>
      <c r="M63" s="128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96">
        <f aca="true" t="shared" si="16" ref="S63:S94">+G63-I63</f>
        <v>0</v>
      </c>
      <c r="T63" s="96" t="str">
        <f t="shared" si="10"/>
        <v>ok</v>
      </c>
      <c r="U63" s="114">
        <f t="shared" si="11"/>
        <v>0</v>
      </c>
      <c r="V63" s="114">
        <v>56</v>
      </c>
      <c r="W63" s="96">
        <f t="shared" si="12"/>
        <v>4</v>
      </c>
      <c r="X63" s="96">
        <f>+I63-'[1]12mini'!K63</f>
        <v>0</v>
      </c>
      <c r="Y63" s="112"/>
      <c r="Z63" s="111">
        <f t="shared" si="13"/>
        <v>60</v>
      </c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</row>
    <row r="64" spans="1:240" ht="18" customHeight="1">
      <c r="A64" s="133">
        <v>54</v>
      </c>
      <c r="B64" s="135">
        <v>9</v>
      </c>
      <c r="C64" s="145"/>
      <c r="D64" s="133" t="s">
        <v>88</v>
      </c>
      <c r="E64" s="134" t="s">
        <v>211</v>
      </c>
      <c r="F64" s="105">
        <v>5</v>
      </c>
      <c r="G64" s="105">
        <v>5</v>
      </c>
      <c r="H64" s="143">
        <v>5</v>
      </c>
      <c r="I64" s="105">
        <f>'[1]12mini'!K64</f>
        <v>5</v>
      </c>
      <c r="J64" s="114">
        <v>0</v>
      </c>
      <c r="K64" s="114">
        <v>0</v>
      </c>
      <c r="L64" s="114">
        <v>0</v>
      </c>
      <c r="M64" s="128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96">
        <f t="shared" si="16"/>
        <v>0</v>
      </c>
      <c r="T64" s="96" t="str">
        <f t="shared" si="10"/>
        <v>ok</v>
      </c>
      <c r="U64" s="114">
        <f t="shared" si="11"/>
        <v>0</v>
      </c>
      <c r="V64" s="114">
        <v>3</v>
      </c>
      <c r="W64" s="96">
        <f t="shared" si="12"/>
        <v>2</v>
      </c>
      <c r="X64" s="96">
        <f>+I64-'[1]12mini'!K64</f>
        <v>0</v>
      </c>
      <c r="Y64" s="112"/>
      <c r="Z64" s="111">
        <f t="shared" si="13"/>
        <v>5</v>
      </c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</row>
    <row r="65" spans="1:240" ht="18" customHeight="1">
      <c r="A65" s="133"/>
      <c r="B65" s="135"/>
      <c r="C65" s="152"/>
      <c r="D65" s="154" t="s">
        <v>113</v>
      </c>
      <c r="E65" s="134"/>
      <c r="F65" s="108">
        <f aca="true" t="shared" si="17" ref="F65:L65">SUM(F56:F64)</f>
        <v>384</v>
      </c>
      <c r="G65" s="108">
        <f t="shared" si="17"/>
        <v>384</v>
      </c>
      <c r="H65" s="108">
        <f t="shared" si="17"/>
        <v>384</v>
      </c>
      <c r="I65" s="108">
        <f t="shared" si="17"/>
        <v>383</v>
      </c>
      <c r="J65" s="139">
        <f t="shared" si="17"/>
        <v>56</v>
      </c>
      <c r="K65" s="139">
        <f t="shared" si="17"/>
        <v>56</v>
      </c>
      <c r="L65" s="139">
        <f t="shared" si="17"/>
        <v>56</v>
      </c>
      <c r="M65" s="140">
        <v>0</v>
      </c>
      <c r="N65" s="139">
        <f>SUM(N56:N64)</f>
        <v>0</v>
      </c>
      <c r="O65" s="139">
        <f>SUM(O56:O64)</f>
        <v>0</v>
      </c>
      <c r="P65" s="139">
        <f>SUM(P56:P64)</f>
        <v>0</v>
      </c>
      <c r="Q65" s="139">
        <f>SUM(Q56:Q64)</f>
        <v>0</v>
      </c>
      <c r="R65" s="139">
        <f>SUM(R56:R64)</f>
        <v>0</v>
      </c>
      <c r="S65" s="96">
        <f t="shared" si="16"/>
        <v>1</v>
      </c>
      <c r="T65" s="96" t="str">
        <f t="shared" si="10"/>
        <v>ok</v>
      </c>
      <c r="U65" s="114">
        <f t="shared" si="11"/>
        <v>0</v>
      </c>
      <c r="V65" s="139">
        <f>SUM(V56:V64)</f>
        <v>357</v>
      </c>
      <c r="W65" s="96">
        <f t="shared" si="12"/>
        <v>27</v>
      </c>
      <c r="X65" s="96">
        <f>+I65-'[1]12mini'!K65</f>
        <v>0</v>
      </c>
      <c r="Y65" s="112"/>
      <c r="Z65" s="111">
        <f t="shared" si="13"/>
        <v>440</v>
      </c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</row>
    <row r="66" spans="1:240" ht="18" customHeight="1">
      <c r="A66" s="133">
        <v>55</v>
      </c>
      <c r="B66" s="135">
        <v>1</v>
      </c>
      <c r="C66" s="150" t="s">
        <v>281</v>
      </c>
      <c r="D66" s="158" t="s">
        <v>281</v>
      </c>
      <c r="E66" s="134" t="s">
        <v>189</v>
      </c>
      <c r="F66" s="105">
        <v>38</v>
      </c>
      <c r="G66" s="157">
        <v>38</v>
      </c>
      <c r="H66" s="157">
        <v>38</v>
      </c>
      <c r="I66" s="105">
        <f>'[1]12mini'!K66</f>
        <v>37</v>
      </c>
      <c r="J66" s="114">
        <v>4</v>
      </c>
      <c r="K66" s="159">
        <v>4</v>
      </c>
      <c r="L66" s="157">
        <v>4</v>
      </c>
      <c r="M66" s="128">
        <v>0</v>
      </c>
      <c r="N66" s="159">
        <v>0</v>
      </c>
      <c r="O66" s="157">
        <v>0</v>
      </c>
      <c r="P66" s="114">
        <v>0</v>
      </c>
      <c r="Q66" s="159">
        <v>0</v>
      </c>
      <c r="R66" s="157">
        <v>0</v>
      </c>
      <c r="S66" s="96">
        <f t="shared" si="16"/>
        <v>1</v>
      </c>
      <c r="T66" s="96" t="str">
        <f t="shared" si="10"/>
        <v>ok</v>
      </c>
      <c r="U66" s="114">
        <f t="shared" si="11"/>
        <v>0</v>
      </c>
      <c r="V66" s="114">
        <v>33</v>
      </c>
      <c r="W66" s="96">
        <f t="shared" si="12"/>
        <v>5</v>
      </c>
      <c r="X66" s="96">
        <f>+I66-'[1]12mini'!K66</f>
        <v>0</v>
      </c>
      <c r="Y66" s="112"/>
      <c r="Z66" s="111">
        <f t="shared" si="13"/>
        <v>42</v>
      </c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</row>
    <row r="67" spans="1:240" ht="18" customHeight="1">
      <c r="A67" s="133">
        <v>56</v>
      </c>
      <c r="B67" s="135">
        <v>2</v>
      </c>
      <c r="C67" s="132"/>
      <c r="D67" s="158" t="s">
        <v>91</v>
      </c>
      <c r="E67" s="134" t="s">
        <v>189</v>
      </c>
      <c r="F67" s="105">
        <v>32</v>
      </c>
      <c r="G67" s="157">
        <v>32</v>
      </c>
      <c r="H67" s="157">
        <v>32</v>
      </c>
      <c r="I67" s="105">
        <f>'[1]12mini'!K67</f>
        <v>31</v>
      </c>
      <c r="J67" s="114">
        <v>2</v>
      </c>
      <c r="K67" s="157">
        <v>2</v>
      </c>
      <c r="L67" s="157">
        <v>2</v>
      </c>
      <c r="M67" s="128">
        <v>0</v>
      </c>
      <c r="N67" s="157">
        <v>0</v>
      </c>
      <c r="O67" s="157">
        <v>0</v>
      </c>
      <c r="P67" s="114">
        <v>0</v>
      </c>
      <c r="Q67" s="157">
        <v>0</v>
      </c>
      <c r="R67" s="157">
        <v>0</v>
      </c>
      <c r="S67" s="96">
        <f t="shared" si="16"/>
        <v>1</v>
      </c>
      <c r="T67" s="96" t="str">
        <f t="shared" si="10"/>
        <v>ok</v>
      </c>
      <c r="U67" s="114">
        <f t="shared" si="11"/>
        <v>0</v>
      </c>
      <c r="V67" s="114">
        <v>24</v>
      </c>
      <c r="W67" s="96">
        <f t="shared" si="12"/>
        <v>8</v>
      </c>
      <c r="X67" s="96">
        <f>+I67-'[1]12mini'!K67</f>
        <v>0</v>
      </c>
      <c r="Y67" s="112"/>
      <c r="Z67" s="111">
        <f t="shared" si="13"/>
        <v>34</v>
      </c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</row>
    <row r="68" spans="1:240" ht="18" customHeight="1">
      <c r="A68" s="133">
        <v>57</v>
      </c>
      <c r="B68" s="135">
        <v>3</v>
      </c>
      <c r="C68" s="132"/>
      <c r="D68" s="158" t="s">
        <v>92</v>
      </c>
      <c r="E68" s="134" t="s">
        <v>189</v>
      </c>
      <c r="F68" s="105">
        <v>44</v>
      </c>
      <c r="G68" s="157">
        <v>44</v>
      </c>
      <c r="H68" s="157">
        <v>44</v>
      </c>
      <c r="I68" s="105">
        <f>'[1]12mini'!K68</f>
        <v>42</v>
      </c>
      <c r="J68" s="114">
        <v>4</v>
      </c>
      <c r="K68" s="157">
        <v>4</v>
      </c>
      <c r="L68" s="157">
        <v>4</v>
      </c>
      <c r="M68" s="128">
        <v>0</v>
      </c>
      <c r="N68" s="157">
        <v>0</v>
      </c>
      <c r="O68" s="157">
        <v>0</v>
      </c>
      <c r="P68" s="114">
        <v>0</v>
      </c>
      <c r="Q68" s="157">
        <v>0</v>
      </c>
      <c r="R68" s="157">
        <v>0</v>
      </c>
      <c r="S68" s="96">
        <f t="shared" si="16"/>
        <v>2</v>
      </c>
      <c r="T68" s="96" t="str">
        <f t="shared" si="10"/>
        <v>ok</v>
      </c>
      <c r="U68" s="114">
        <f t="shared" si="11"/>
        <v>0</v>
      </c>
      <c r="V68" s="114">
        <v>39</v>
      </c>
      <c r="W68" s="96">
        <f t="shared" si="12"/>
        <v>5</v>
      </c>
      <c r="X68" s="96">
        <f>+I68-'[1]12mini'!K68</f>
        <v>0</v>
      </c>
      <c r="Y68" s="112"/>
      <c r="Z68" s="111">
        <f t="shared" si="13"/>
        <v>48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</row>
    <row r="69" spans="1:240" ht="18" customHeight="1">
      <c r="A69" s="133">
        <v>58</v>
      </c>
      <c r="B69" s="135">
        <v>4</v>
      </c>
      <c r="C69" s="132"/>
      <c r="D69" s="158" t="s">
        <v>93</v>
      </c>
      <c r="E69" s="134" t="s">
        <v>189</v>
      </c>
      <c r="F69" s="105">
        <v>26</v>
      </c>
      <c r="G69" s="157">
        <v>26</v>
      </c>
      <c r="H69" s="157">
        <v>26</v>
      </c>
      <c r="I69" s="105">
        <f>'[1]12mini'!K69</f>
        <v>26</v>
      </c>
      <c r="J69" s="114">
        <v>6</v>
      </c>
      <c r="K69" s="157">
        <v>6</v>
      </c>
      <c r="L69" s="157">
        <v>6</v>
      </c>
      <c r="M69" s="128">
        <v>0</v>
      </c>
      <c r="N69" s="157">
        <v>0</v>
      </c>
      <c r="O69" s="157">
        <v>0</v>
      </c>
      <c r="P69" s="114">
        <v>0</v>
      </c>
      <c r="Q69" s="157">
        <v>0</v>
      </c>
      <c r="R69" s="157">
        <v>0</v>
      </c>
      <c r="S69" s="96">
        <f t="shared" si="16"/>
        <v>0</v>
      </c>
      <c r="T69" s="96" t="str">
        <f aca="true" t="shared" si="18" ref="T69:T100">IF(G69&gt;=I69,"ok","false")</f>
        <v>ok</v>
      </c>
      <c r="U69" s="114">
        <f aca="true" t="shared" si="19" ref="U69:U100">+F69-G69</f>
        <v>0</v>
      </c>
      <c r="V69" s="114">
        <v>25</v>
      </c>
      <c r="W69" s="96">
        <f aca="true" t="shared" si="20" ref="W69:W100">+G69-V69</f>
        <v>1</v>
      </c>
      <c r="X69" s="96">
        <f>+I69-'[1]12mini'!K69</f>
        <v>0</v>
      </c>
      <c r="Y69" s="112"/>
      <c r="Z69" s="111">
        <f aca="true" t="shared" si="21" ref="Z69:Z100">+N69+L69+G69</f>
        <v>32</v>
      </c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</row>
    <row r="70" spans="1:240" ht="18" customHeight="1">
      <c r="A70" s="133">
        <v>59</v>
      </c>
      <c r="B70" s="135">
        <v>5</v>
      </c>
      <c r="C70" s="132"/>
      <c r="D70" s="158" t="s">
        <v>94</v>
      </c>
      <c r="E70" s="134" t="s">
        <v>189</v>
      </c>
      <c r="F70" s="105">
        <v>17</v>
      </c>
      <c r="G70" s="157">
        <v>17</v>
      </c>
      <c r="H70" s="157">
        <v>17</v>
      </c>
      <c r="I70" s="105">
        <f>'[1]12mini'!K70</f>
        <v>16</v>
      </c>
      <c r="J70" s="114">
        <v>0</v>
      </c>
      <c r="K70" s="157">
        <v>0</v>
      </c>
      <c r="L70" s="157">
        <v>0</v>
      </c>
      <c r="M70" s="128">
        <v>0</v>
      </c>
      <c r="N70" s="157">
        <v>0</v>
      </c>
      <c r="O70" s="157">
        <v>0</v>
      </c>
      <c r="P70" s="114">
        <v>0</v>
      </c>
      <c r="Q70" s="157">
        <v>0</v>
      </c>
      <c r="R70" s="157">
        <v>0</v>
      </c>
      <c r="S70" s="96">
        <f t="shared" si="16"/>
        <v>1</v>
      </c>
      <c r="T70" s="96" t="str">
        <f t="shared" si="18"/>
        <v>ok</v>
      </c>
      <c r="U70" s="114">
        <f t="shared" si="19"/>
        <v>0</v>
      </c>
      <c r="V70" s="114">
        <v>4</v>
      </c>
      <c r="W70" s="96">
        <f t="shared" si="20"/>
        <v>13</v>
      </c>
      <c r="X70" s="96">
        <f>+I70-'[1]12mini'!K70</f>
        <v>0</v>
      </c>
      <c r="Y70" s="112"/>
      <c r="Z70" s="111">
        <f t="shared" si="21"/>
        <v>17</v>
      </c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</row>
    <row r="71" spans="1:240" ht="18" customHeight="1">
      <c r="A71" s="133">
        <v>60</v>
      </c>
      <c r="B71" s="135">
        <v>6</v>
      </c>
      <c r="C71" s="132"/>
      <c r="D71" s="158" t="s">
        <v>280</v>
      </c>
      <c r="E71" s="134" t="s">
        <v>189</v>
      </c>
      <c r="F71" s="105">
        <v>52</v>
      </c>
      <c r="G71" s="157">
        <v>52</v>
      </c>
      <c r="H71" s="157">
        <v>52</v>
      </c>
      <c r="I71" s="105">
        <f>'[1]12mini'!K71</f>
        <v>52</v>
      </c>
      <c r="J71" s="114">
        <v>1</v>
      </c>
      <c r="K71" s="157">
        <v>1</v>
      </c>
      <c r="L71" s="157">
        <v>1</v>
      </c>
      <c r="M71" s="128">
        <v>0</v>
      </c>
      <c r="N71" s="157">
        <v>0</v>
      </c>
      <c r="O71" s="157">
        <v>0</v>
      </c>
      <c r="P71" s="114">
        <v>0</v>
      </c>
      <c r="Q71" s="157">
        <v>0</v>
      </c>
      <c r="R71" s="157">
        <v>0</v>
      </c>
      <c r="S71" s="96">
        <f t="shared" si="16"/>
        <v>0</v>
      </c>
      <c r="T71" s="96" t="str">
        <f t="shared" si="18"/>
        <v>ok</v>
      </c>
      <c r="U71" s="114">
        <f t="shared" si="19"/>
        <v>0</v>
      </c>
      <c r="V71" s="114">
        <v>48</v>
      </c>
      <c r="W71" s="96">
        <f t="shared" si="20"/>
        <v>4</v>
      </c>
      <c r="X71" s="96">
        <f>+I71-'[1]12mini'!K71</f>
        <v>0</v>
      </c>
      <c r="Y71" s="112"/>
      <c r="Z71" s="111">
        <f t="shared" si="21"/>
        <v>53</v>
      </c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</row>
    <row r="72" spans="1:240" ht="18" customHeight="1">
      <c r="A72" s="133">
        <v>61</v>
      </c>
      <c r="B72" s="135">
        <v>7</v>
      </c>
      <c r="C72" s="132"/>
      <c r="D72" s="158" t="s">
        <v>96</v>
      </c>
      <c r="E72" s="134" t="s">
        <v>189</v>
      </c>
      <c r="F72" s="105">
        <v>58</v>
      </c>
      <c r="G72" s="157">
        <v>58</v>
      </c>
      <c r="H72" s="157">
        <v>58</v>
      </c>
      <c r="I72" s="105">
        <f>'[1]12mini'!K72</f>
        <v>56</v>
      </c>
      <c r="J72" s="114">
        <v>3</v>
      </c>
      <c r="K72" s="157">
        <v>3</v>
      </c>
      <c r="L72" s="157">
        <v>3</v>
      </c>
      <c r="M72" s="128">
        <v>0</v>
      </c>
      <c r="N72" s="157">
        <v>0</v>
      </c>
      <c r="O72" s="157">
        <v>0</v>
      </c>
      <c r="P72" s="114">
        <v>0</v>
      </c>
      <c r="Q72" s="157">
        <v>0</v>
      </c>
      <c r="R72" s="157">
        <v>0</v>
      </c>
      <c r="S72" s="96">
        <f t="shared" si="16"/>
        <v>2</v>
      </c>
      <c r="T72" s="96" t="str">
        <f t="shared" si="18"/>
        <v>ok</v>
      </c>
      <c r="U72" s="114">
        <f t="shared" si="19"/>
        <v>0</v>
      </c>
      <c r="V72" s="114">
        <v>56</v>
      </c>
      <c r="W72" s="96">
        <f t="shared" si="20"/>
        <v>2</v>
      </c>
      <c r="X72" s="96">
        <f>+I72-'[1]12mini'!K72</f>
        <v>0</v>
      </c>
      <c r="Y72" s="112"/>
      <c r="Z72" s="111">
        <f t="shared" si="21"/>
        <v>61</v>
      </c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</row>
    <row r="73" spans="1:240" ht="18" customHeight="1">
      <c r="A73" s="133">
        <v>62</v>
      </c>
      <c r="B73" s="135">
        <v>8</v>
      </c>
      <c r="C73" s="132"/>
      <c r="D73" s="158" t="s">
        <v>97</v>
      </c>
      <c r="E73" s="134" t="s">
        <v>189</v>
      </c>
      <c r="F73" s="105">
        <v>67</v>
      </c>
      <c r="G73" s="157">
        <v>67</v>
      </c>
      <c r="H73" s="157">
        <v>67</v>
      </c>
      <c r="I73" s="105">
        <f>'[1]12mini'!K73</f>
        <v>66</v>
      </c>
      <c r="J73" s="114">
        <v>2</v>
      </c>
      <c r="K73" s="157">
        <v>2</v>
      </c>
      <c r="L73" s="157">
        <v>2</v>
      </c>
      <c r="M73" s="128">
        <v>0</v>
      </c>
      <c r="N73" s="157">
        <v>0</v>
      </c>
      <c r="O73" s="157">
        <v>0</v>
      </c>
      <c r="P73" s="114">
        <v>0</v>
      </c>
      <c r="Q73" s="157">
        <v>0</v>
      </c>
      <c r="R73" s="157">
        <v>0</v>
      </c>
      <c r="S73" s="96">
        <f t="shared" si="16"/>
        <v>1</v>
      </c>
      <c r="T73" s="96" t="str">
        <f t="shared" si="18"/>
        <v>ok</v>
      </c>
      <c r="U73" s="114">
        <f t="shared" si="19"/>
        <v>0</v>
      </c>
      <c r="V73" s="114">
        <v>59</v>
      </c>
      <c r="W73" s="96">
        <f t="shared" si="20"/>
        <v>8</v>
      </c>
      <c r="X73" s="96">
        <f>+I73-'[1]12mini'!K73</f>
        <v>0</v>
      </c>
      <c r="Y73" s="112"/>
      <c r="Z73" s="111">
        <f t="shared" si="21"/>
        <v>69</v>
      </c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</row>
    <row r="74" spans="1:240" ht="18" customHeight="1">
      <c r="A74" s="133">
        <v>63</v>
      </c>
      <c r="B74" s="135">
        <v>9</v>
      </c>
      <c r="C74" s="132"/>
      <c r="D74" s="158" t="s">
        <v>98</v>
      </c>
      <c r="E74" s="134" t="s">
        <v>189</v>
      </c>
      <c r="F74" s="105">
        <v>34</v>
      </c>
      <c r="G74" s="157">
        <v>34</v>
      </c>
      <c r="H74" s="157">
        <v>34</v>
      </c>
      <c r="I74" s="105">
        <f>'[1]12mini'!K74</f>
        <v>34</v>
      </c>
      <c r="J74" s="114">
        <v>0</v>
      </c>
      <c r="K74" s="157">
        <v>0</v>
      </c>
      <c r="L74" s="157">
        <v>0</v>
      </c>
      <c r="M74" s="128">
        <v>0</v>
      </c>
      <c r="N74" s="157">
        <v>0</v>
      </c>
      <c r="O74" s="157">
        <v>0</v>
      </c>
      <c r="P74" s="114">
        <v>0</v>
      </c>
      <c r="Q74" s="157">
        <v>0</v>
      </c>
      <c r="R74" s="157">
        <v>0</v>
      </c>
      <c r="S74" s="96">
        <f t="shared" si="16"/>
        <v>0</v>
      </c>
      <c r="T74" s="96" t="str">
        <f t="shared" si="18"/>
        <v>ok</v>
      </c>
      <c r="U74" s="114">
        <f t="shared" si="19"/>
        <v>0</v>
      </c>
      <c r="V74" s="114">
        <v>31</v>
      </c>
      <c r="W74" s="96">
        <f t="shared" si="20"/>
        <v>3</v>
      </c>
      <c r="X74" s="96">
        <f>+I74-'[1]12mini'!K74</f>
        <v>0</v>
      </c>
      <c r="Y74" s="112"/>
      <c r="Z74" s="111">
        <f t="shared" si="21"/>
        <v>34</v>
      </c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</row>
    <row r="75" spans="1:240" ht="18" customHeight="1">
      <c r="A75" s="133">
        <v>64</v>
      </c>
      <c r="B75" s="135">
        <v>10</v>
      </c>
      <c r="C75" s="132"/>
      <c r="D75" s="158" t="s">
        <v>99</v>
      </c>
      <c r="E75" s="134" t="s">
        <v>189</v>
      </c>
      <c r="F75" s="105">
        <v>84</v>
      </c>
      <c r="G75" s="157">
        <v>84</v>
      </c>
      <c r="H75" s="157">
        <v>84</v>
      </c>
      <c r="I75" s="105">
        <f>'[1]12mini'!K75</f>
        <v>82</v>
      </c>
      <c r="J75" s="114">
        <v>0</v>
      </c>
      <c r="K75" s="157">
        <v>0</v>
      </c>
      <c r="L75" s="157">
        <v>0</v>
      </c>
      <c r="M75" s="128">
        <v>0</v>
      </c>
      <c r="N75" s="157">
        <v>0</v>
      </c>
      <c r="O75" s="157">
        <v>0</v>
      </c>
      <c r="P75" s="114">
        <v>0</v>
      </c>
      <c r="Q75" s="157">
        <v>0</v>
      </c>
      <c r="R75" s="157">
        <v>0</v>
      </c>
      <c r="S75" s="96">
        <f t="shared" si="16"/>
        <v>2</v>
      </c>
      <c r="T75" s="96" t="str">
        <f t="shared" si="18"/>
        <v>ok</v>
      </c>
      <c r="U75" s="114">
        <f t="shared" si="19"/>
        <v>0</v>
      </c>
      <c r="V75" s="114">
        <v>64</v>
      </c>
      <c r="W75" s="96">
        <f t="shared" si="20"/>
        <v>20</v>
      </c>
      <c r="X75" s="96">
        <f>+I75-'[1]12mini'!K75</f>
        <v>0</v>
      </c>
      <c r="Y75" s="112"/>
      <c r="Z75" s="111">
        <f t="shared" si="21"/>
        <v>84</v>
      </c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</row>
    <row r="76" spans="1:240" ht="18" customHeight="1">
      <c r="A76" s="133">
        <v>65</v>
      </c>
      <c r="B76" s="135">
        <v>11</v>
      </c>
      <c r="C76" s="132"/>
      <c r="D76" s="158" t="s">
        <v>100</v>
      </c>
      <c r="E76" s="134" t="s">
        <v>189</v>
      </c>
      <c r="F76" s="105">
        <v>77</v>
      </c>
      <c r="G76" s="157">
        <v>77</v>
      </c>
      <c r="H76" s="157">
        <v>77</v>
      </c>
      <c r="I76" s="105">
        <f>'[1]12mini'!K76</f>
        <v>76</v>
      </c>
      <c r="J76" s="114">
        <v>0</v>
      </c>
      <c r="K76" s="157">
        <v>0</v>
      </c>
      <c r="L76" s="157">
        <v>0</v>
      </c>
      <c r="M76" s="128">
        <v>0</v>
      </c>
      <c r="N76" s="157">
        <v>0</v>
      </c>
      <c r="O76" s="157">
        <v>0</v>
      </c>
      <c r="P76" s="114">
        <v>0</v>
      </c>
      <c r="Q76" s="157">
        <v>0</v>
      </c>
      <c r="R76" s="157">
        <v>0</v>
      </c>
      <c r="S76" s="96">
        <f t="shared" si="16"/>
        <v>1</v>
      </c>
      <c r="T76" s="96" t="str">
        <f t="shared" si="18"/>
        <v>ok</v>
      </c>
      <c r="U76" s="114">
        <f t="shared" si="19"/>
        <v>0</v>
      </c>
      <c r="V76" s="114">
        <v>73</v>
      </c>
      <c r="W76" s="96">
        <f t="shared" si="20"/>
        <v>4</v>
      </c>
      <c r="X76" s="96">
        <f>+I76-'[1]12mini'!K76</f>
        <v>0</v>
      </c>
      <c r="Y76" s="112"/>
      <c r="Z76" s="111">
        <f t="shared" si="21"/>
        <v>77</v>
      </c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</row>
    <row r="77" spans="1:240" ht="18" customHeight="1">
      <c r="A77" s="133">
        <v>66</v>
      </c>
      <c r="B77" s="135">
        <v>12</v>
      </c>
      <c r="C77" s="132"/>
      <c r="D77" s="158" t="s">
        <v>101</v>
      </c>
      <c r="E77" s="134" t="s">
        <v>189</v>
      </c>
      <c r="F77" s="105">
        <v>70</v>
      </c>
      <c r="G77" s="157">
        <v>70</v>
      </c>
      <c r="H77" s="157">
        <v>70</v>
      </c>
      <c r="I77" s="105">
        <f>'[1]12mini'!K77</f>
        <v>70</v>
      </c>
      <c r="J77" s="114">
        <v>5</v>
      </c>
      <c r="K77" s="157">
        <v>5</v>
      </c>
      <c r="L77" s="157">
        <v>5</v>
      </c>
      <c r="M77" s="128">
        <v>0</v>
      </c>
      <c r="N77" s="157">
        <v>0</v>
      </c>
      <c r="O77" s="157">
        <v>0</v>
      </c>
      <c r="P77" s="114">
        <v>0</v>
      </c>
      <c r="Q77" s="157">
        <v>0</v>
      </c>
      <c r="R77" s="157">
        <v>0</v>
      </c>
      <c r="S77" s="96">
        <f t="shared" si="16"/>
        <v>0</v>
      </c>
      <c r="T77" s="96" t="str">
        <f t="shared" si="18"/>
        <v>ok</v>
      </c>
      <c r="U77" s="114">
        <f t="shared" si="19"/>
        <v>0</v>
      </c>
      <c r="V77" s="114">
        <v>63</v>
      </c>
      <c r="W77" s="96">
        <f t="shared" si="20"/>
        <v>7</v>
      </c>
      <c r="X77" s="96">
        <f>+I77-'[1]12mini'!K77</f>
        <v>0</v>
      </c>
      <c r="Y77" s="112"/>
      <c r="Z77" s="111">
        <f t="shared" si="21"/>
        <v>75</v>
      </c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</row>
    <row r="78" spans="1:240" ht="18" customHeight="1">
      <c r="A78" s="133">
        <v>67</v>
      </c>
      <c r="B78" s="135">
        <v>13</v>
      </c>
      <c r="C78" s="132"/>
      <c r="D78" s="158" t="s">
        <v>102</v>
      </c>
      <c r="E78" s="134" t="s">
        <v>189</v>
      </c>
      <c r="F78" s="105">
        <v>62</v>
      </c>
      <c r="G78" s="157">
        <v>62</v>
      </c>
      <c r="H78" s="157">
        <v>62</v>
      </c>
      <c r="I78" s="105">
        <f>'[1]12mini'!K78</f>
        <v>60</v>
      </c>
      <c r="J78" s="114">
        <v>0</v>
      </c>
      <c r="K78" s="157">
        <v>0</v>
      </c>
      <c r="L78" s="157">
        <v>0</v>
      </c>
      <c r="M78" s="128">
        <v>0</v>
      </c>
      <c r="N78" s="157">
        <v>0</v>
      </c>
      <c r="O78" s="157">
        <v>0</v>
      </c>
      <c r="P78" s="114">
        <v>0</v>
      </c>
      <c r="Q78" s="157">
        <v>0</v>
      </c>
      <c r="R78" s="157">
        <v>0</v>
      </c>
      <c r="S78" s="96">
        <f t="shared" si="16"/>
        <v>2</v>
      </c>
      <c r="T78" s="96" t="str">
        <f t="shared" si="18"/>
        <v>ok</v>
      </c>
      <c r="U78" s="114">
        <f t="shared" si="19"/>
        <v>0</v>
      </c>
      <c r="V78" s="114">
        <v>60</v>
      </c>
      <c r="W78" s="96">
        <f t="shared" si="20"/>
        <v>2</v>
      </c>
      <c r="X78" s="96">
        <f>+I78-'[1]12mini'!K78</f>
        <v>0</v>
      </c>
      <c r="Y78" s="112"/>
      <c r="Z78" s="111">
        <f t="shared" si="21"/>
        <v>62</v>
      </c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</row>
    <row r="79" spans="1:240" ht="18" customHeight="1">
      <c r="A79" s="133">
        <v>68</v>
      </c>
      <c r="B79" s="135">
        <v>14</v>
      </c>
      <c r="C79" s="132"/>
      <c r="D79" s="158" t="s">
        <v>103</v>
      </c>
      <c r="E79" s="134" t="s">
        <v>189</v>
      </c>
      <c r="F79" s="105">
        <v>33</v>
      </c>
      <c r="G79" s="157">
        <v>33</v>
      </c>
      <c r="H79" s="157">
        <v>33</v>
      </c>
      <c r="I79" s="105">
        <f>'[1]12mini'!K79</f>
        <v>33</v>
      </c>
      <c r="J79" s="114">
        <v>0</v>
      </c>
      <c r="K79" s="157">
        <v>0</v>
      </c>
      <c r="L79" s="157">
        <v>0</v>
      </c>
      <c r="M79" s="128">
        <v>0</v>
      </c>
      <c r="N79" s="157">
        <v>0</v>
      </c>
      <c r="O79" s="157">
        <v>0</v>
      </c>
      <c r="P79" s="114">
        <v>0</v>
      </c>
      <c r="Q79" s="157">
        <v>0</v>
      </c>
      <c r="R79" s="157">
        <v>0</v>
      </c>
      <c r="S79" s="96">
        <f t="shared" si="16"/>
        <v>0</v>
      </c>
      <c r="T79" s="96" t="str">
        <f t="shared" si="18"/>
        <v>ok</v>
      </c>
      <c r="U79" s="114">
        <f t="shared" si="19"/>
        <v>0</v>
      </c>
      <c r="V79" s="114">
        <v>27</v>
      </c>
      <c r="W79" s="96">
        <f t="shared" si="20"/>
        <v>6</v>
      </c>
      <c r="X79" s="96">
        <f>+I79-'[1]12mini'!K79</f>
        <v>0</v>
      </c>
      <c r="Y79" s="112"/>
      <c r="Z79" s="111">
        <f t="shared" si="21"/>
        <v>33</v>
      </c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</row>
    <row r="80" spans="1:240" ht="18" customHeight="1">
      <c r="A80" s="133">
        <v>69</v>
      </c>
      <c r="B80" s="135">
        <v>15</v>
      </c>
      <c r="C80" s="145"/>
      <c r="D80" s="158" t="s">
        <v>104</v>
      </c>
      <c r="E80" s="134" t="s">
        <v>189</v>
      </c>
      <c r="F80" s="105">
        <v>77</v>
      </c>
      <c r="G80" s="157">
        <v>77</v>
      </c>
      <c r="H80" s="157">
        <v>77</v>
      </c>
      <c r="I80" s="105">
        <f>'[1]12mini'!K80</f>
        <v>74</v>
      </c>
      <c r="J80" s="114">
        <v>4</v>
      </c>
      <c r="K80" s="157">
        <v>4</v>
      </c>
      <c r="L80" s="157">
        <v>4</v>
      </c>
      <c r="M80" s="128">
        <v>0</v>
      </c>
      <c r="N80" s="157">
        <v>0</v>
      </c>
      <c r="O80" s="157">
        <v>0</v>
      </c>
      <c r="P80" s="114">
        <v>0</v>
      </c>
      <c r="Q80" s="157">
        <v>0</v>
      </c>
      <c r="R80" s="157">
        <v>0</v>
      </c>
      <c r="S80" s="96">
        <f t="shared" si="16"/>
        <v>3</v>
      </c>
      <c r="T80" s="96" t="str">
        <f t="shared" si="18"/>
        <v>ok</v>
      </c>
      <c r="U80" s="114">
        <f t="shared" si="19"/>
        <v>0</v>
      </c>
      <c r="V80" s="114">
        <v>71</v>
      </c>
      <c r="W80" s="96">
        <f t="shared" si="20"/>
        <v>6</v>
      </c>
      <c r="X80" s="96">
        <f>+I80-'[1]12mini'!K80</f>
        <v>0</v>
      </c>
      <c r="Y80" s="112"/>
      <c r="Z80" s="111">
        <f t="shared" si="21"/>
        <v>81</v>
      </c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</row>
    <row r="81" spans="1:240" ht="23.25" customHeight="1">
      <c r="A81" s="152"/>
      <c r="B81" s="152"/>
      <c r="C81" s="152"/>
      <c r="D81" s="151" t="s">
        <v>113</v>
      </c>
      <c r="E81" s="134"/>
      <c r="F81" s="108">
        <f aca="true" t="shared" si="22" ref="F81:L81">SUM(F66:F80)</f>
        <v>771</v>
      </c>
      <c r="G81" s="108">
        <f t="shared" si="22"/>
        <v>771</v>
      </c>
      <c r="H81" s="108">
        <f t="shared" si="22"/>
        <v>771</v>
      </c>
      <c r="I81" s="108">
        <f t="shared" si="22"/>
        <v>755</v>
      </c>
      <c r="J81" s="139">
        <f t="shared" si="22"/>
        <v>31</v>
      </c>
      <c r="K81" s="139">
        <f t="shared" si="22"/>
        <v>31</v>
      </c>
      <c r="L81" s="139">
        <f t="shared" si="22"/>
        <v>31</v>
      </c>
      <c r="M81" s="140">
        <v>0</v>
      </c>
      <c r="N81" s="139">
        <f>SUM(N66:N80)</f>
        <v>0</v>
      </c>
      <c r="O81" s="139">
        <f>SUM(O66:O80)</f>
        <v>0</v>
      </c>
      <c r="P81" s="139">
        <f>SUM(P66:P80)</f>
        <v>0</v>
      </c>
      <c r="Q81" s="139">
        <f>SUM(Q66:Q80)</f>
        <v>0</v>
      </c>
      <c r="R81" s="139">
        <f>SUM(R66:R80)</f>
        <v>0</v>
      </c>
      <c r="S81" s="96">
        <f t="shared" si="16"/>
        <v>16</v>
      </c>
      <c r="T81" s="96" t="str">
        <f t="shared" si="18"/>
        <v>ok</v>
      </c>
      <c r="U81" s="114">
        <f t="shared" si="19"/>
        <v>0</v>
      </c>
      <c r="V81" s="139">
        <f>SUM(V66:V80)</f>
        <v>677</v>
      </c>
      <c r="W81" s="96">
        <f t="shared" si="20"/>
        <v>94</v>
      </c>
      <c r="X81" s="96">
        <f>+I81-'[1]12mini'!K81</f>
        <v>0</v>
      </c>
      <c r="Y81" s="112"/>
      <c r="Z81" s="111">
        <f t="shared" si="21"/>
        <v>802</v>
      </c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</row>
    <row r="82" spans="1:240" ht="18" customHeight="1">
      <c r="A82" s="133">
        <v>70</v>
      </c>
      <c r="B82" s="133">
        <v>1</v>
      </c>
      <c r="C82" s="150" t="s">
        <v>279</v>
      </c>
      <c r="D82" s="133" t="s">
        <v>106</v>
      </c>
      <c r="E82" s="105" t="s">
        <v>206</v>
      </c>
      <c r="F82" s="105">
        <v>30</v>
      </c>
      <c r="G82" s="156">
        <v>30</v>
      </c>
      <c r="H82" s="155">
        <v>30</v>
      </c>
      <c r="I82" s="105">
        <f>'[1]12mini'!K82</f>
        <v>29</v>
      </c>
      <c r="J82" s="114">
        <v>0</v>
      </c>
      <c r="K82" s="114">
        <v>0</v>
      </c>
      <c r="L82" s="114">
        <v>0</v>
      </c>
      <c r="M82" s="128">
        <v>0</v>
      </c>
      <c r="N82" s="114">
        <v>0</v>
      </c>
      <c r="O82" s="114">
        <v>0</v>
      </c>
      <c r="P82" s="114">
        <v>0</v>
      </c>
      <c r="Q82" s="114"/>
      <c r="R82" s="114"/>
      <c r="S82" s="96">
        <f t="shared" si="16"/>
        <v>1</v>
      </c>
      <c r="T82" s="96" t="str">
        <f t="shared" si="18"/>
        <v>ok</v>
      </c>
      <c r="U82" s="114">
        <f t="shared" si="19"/>
        <v>0</v>
      </c>
      <c r="V82" s="114">
        <v>27</v>
      </c>
      <c r="W82" s="96">
        <f t="shared" si="20"/>
        <v>3</v>
      </c>
      <c r="X82" s="96">
        <f>+I82-'[1]12mini'!K82</f>
        <v>0</v>
      </c>
      <c r="Y82" s="112"/>
      <c r="Z82" s="111">
        <f t="shared" si="21"/>
        <v>30</v>
      </c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</row>
    <row r="83" spans="1:240" ht="18" customHeight="1">
      <c r="A83" s="133">
        <v>71</v>
      </c>
      <c r="B83" s="135">
        <v>2</v>
      </c>
      <c r="C83" s="132"/>
      <c r="D83" s="133" t="s">
        <v>107</v>
      </c>
      <c r="E83" s="105" t="s">
        <v>189</v>
      </c>
      <c r="F83" s="105">
        <v>75</v>
      </c>
      <c r="G83" s="130">
        <v>75</v>
      </c>
      <c r="H83" s="155">
        <v>75</v>
      </c>
      <c r="I83" s="105">
        <f>'[1]12mini'!K83</f>
        <v>74</v>
      </c>
      <c r="J83" s="114">
        <v>0</v>
      </c>
      <c r="K83" s="114">
        <v>0</v>
      </c>
      <c r="L83" s="114">
        <v>0</v>
      </c>
      <c r="M83" s="128">
        <v>0</v>
      </c>
      <c r="N83" s="114">
        <v>0</v>
      </c>
      <c r="O83" s="114">
        <v>0</v>
      </c>
      <c r="P83" s="114">
        <v>0</v>
      </c>
      <c r="Q83" s="114"/>
      <c r="R83" s="114"/>
      <c r="S83" s="96">
        <f t="shared" si="16"/>
        <v>1</v>
      </c>
      <c r="T83" s="96" t="str">
        <f t="shared" si="18"/>
        <v>ok</v>
      </c>
      <c r="U83" s="114">
        <f t="shared" si="19"/>
        <v>0</v>
      </c>
      <c r="V83" s="114">
        <v>64</v>
      </c>
      <c r="W83" s="96">
        <f t="shared" si="20"/>
        <v>11</v>
      </c>
      <c r="X83" s="96">
        <f>+I83-'[1]12mini'!K83</f>
        <v>0</v>
      </c>
      <c r="Y83" s="112"/>
      <c r="Z83" s="111">
        <f t="shared" si="21"/>
        <v>75</v>
      </c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</row>
    <row r="84" spans="1:240" ht="18" customHeight="1">
      <c r="A84" s="133">
        <v>72</v>
      </c>
      <c r="B84" s="135">
        <v>3</v>
      </c>
      <c r="C84" s="132"/>
      <c r="D84" s="133" t="s">
        <v>108</v>
      </c>
      <c r="E84" s="134" t="s">
        <v>189</v>
      </c>
      <c r="F84" s="105">
        <v>53</v>
      </c>
      <c r="G84" s="130">
        <v>53</v>
      </c>
      <c r="H84" s="155">
        <v>53</v>
      </c>
      <c r="I84" s="105">
        <f>'[1]12mini'!K84</f>
        <v>53</v>
      </c>
      <c r="J84" s="114">
        <v>0</v>
      </c>
      <c r="K84" s="114">
        <v>0</v>
      </c>
      <c r="L84" s="114">
        <v>0</v>
      </c>
      <c r="M84" s="128">
        <v>0</v>
      </c>
      <c r="N84" s="114">
        <v>0</v>
      </c>
      <c r="O84" s="114">
        <v>0</v>
      </c>
      <c r="P84" s="114">
        <v>0</v>
      </c>
      <c r="Q84" s="114"/>
      <c r="R84" s="114"/>
      <c r="S84" s="96">
        <f t="shared" si="16"/>
        <v>0</v>
      </c>
      <c r="T84" s="96" t="str">
        <f t="shared" si="18"/>
        <v>ok</v>
      </c>
      <c r="U84" s="114">
        <f t="shared" si="19"/>
        <v>0</v>
      </c>
      <c r="V84" s="114">
        <v>52</v>
      </c>
      <c r="W84" s="96">
        <f t="shared" si="20"/>
        <v>1</v>
      </c>
      <c r="X84" s="96">
        <f>+I84-'[1]12mini'!K84</f>
        <v>0</v>
      </c>
      <c r="Y84" s="112"/>
      <c r="Z84" s="111">
        <f t="shared" si="21"/>
        <v>53</v>
      </c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</row>
    <row r="85" spans="1:240" ht="18" customHeight="1">
      <c r="A85" s="133">
        <v>73</v>
      </c>
      <c r="B85" s="135">
        <v>4</v>
      </c>
      <c r="C85" s="132"/>
      <c r="D85" s="133" t="s">
        <v>105</v>
      </c>
      <c r="E85" s="134" t="s">
        <v>189</v>
      </c>
      <c r="F85" s="105">
        <v>33</v>
      </c>
      <c r="G85" s="130">
        <v>33</v>
      </c>
      <c r="H85" s="155">
        <v>33</v>
      </c>
      <c r="I85" s="105">
        <f>'[1]12mini'!K85</f>
        <v>33</v>
      </c>
      <c r="J85" s="114">
        <v>0</v>
      </c>
      <c r="K85" s="114">
        <v>0</v>
      </c>
      <c r="L85" s="114">
        <v>0</v>
      </c>
      <c r="M85" s="128">
        <v>0</v>
      </c>
      <c r="N85" s="114">
        <v>0</v>
      </c>
      <c r="O85" s="114">
        <v>0</v>
      </c>
      <c r="P85" s="114">
        <v>0</v>
      </c>
      <c r="Q85" s="114"/>
      <c r="R85" s="114"/>
      <c r="S85" s="96">
        <f t="shared" si="16"/>
        <v>0</v>
      </c>
      <c r="T85" s="96" t="str">
        <f t="shared" si="18"/>
        <v>ok</v>
      </c>
      <c r="U85" s="114">
        <f t="shared" si="19"/>
        <v>0</v>
      </c>
      <c r="V85" s="114">
        <v>27</v>
      </c>
      <c r="W85" s="96">
        <f t="shared" si="20"/>
        <v>6</v>
      </c>
      <c r="X85" s="96">
        <f>+I85-'[1]12mini'!K85</f>
        <v>0</v>
      </c>
      <c r="Y85" s="112"/>
      <c r="Z85" s="111">
        <f t="shared" si="21"/>
        <v>33</v>
      </c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</row>
    <row r="86" spans="1:240" ht="18" customHeight="1">
      <c r="A86" s="133">
        <v>74</v>
      </c>
      <c r="B86" s="135">
        <v>5</v>
      </c>
      <c r="C86" s="132"/>
      <c r="D86" s="133" t="s">
        <v>109</v>
      </c>
      <c r="E86" s="134" t="s">
        <v>189</v>
      </c>
      <c r="F86" s="105">
        <v>80</v>
      </c>
      <c r="G86" s="130">
        <v>80</v>
      </c>
      <c r="H86" s="155">
        <v>79</v>
      </c>
      <c r="I86" s="105">
        <f>'[1]12mini'!K86</f>
        <v>80</v>
      </c>
      <c r="J86" s="114">
        <v>5</v>
      </c>
      <c r="K86" s="114">
        <v>5</v>
      </c>
      <c r="L86" s="114">
        <v>0</v>
      </c>
      <c r="M86" s="128">
        <v>0</v>
      </c>
      <c r="N86" s="114">
        <v>0</v>
      </c>
      <c r="O86" s="114">
        <v>0</v>
      </c>
      <c r="P86" s="114">
        <v>0</v>
      </c>
      <c r="Q86" s="114"/>
      <c r="R86" s="114"/>
      <c r="S86" s="96">
        <f t="shared" si="16"/>
        <v>0</v>
      </c>
      <c r="T86" s="96" t="str">
        <f t="shared" si="18"/>
        <v>ok</v>
      </c>
      <c r="U86" s="114">
        <f t="shared" si="19"/>
        <v>0</v>
      </c>
      <c r="V86" s="114">
        <v>76</v>
      </c>
      <c r="W86" s="96">
        <f t="shared" si="20"/>
        <v>4</v>
      </c>
      <c r="X86" s="96">
        <f>+I86-'[1]12mini'!K86</f>
        <v>0</v>
      </c>
      <c r="Y86" s="112"/>
      <c r="Z86" s="111">
        <f t="shared" si="21"/>
        <v>80</v>
      </c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</row>
    <row r="87" spans="1:240" ht="18" customHeight="1">
      <c r="A87" s="133">
        <v>75</v>
      </c>
      <c r="B87" s="135">
        <v>6</v>
      </c>
      <c r="C87" s="132"/>
      <c r="D87" s="133" t="s">
        <v>227</v>
      </c>
      <c r="E87" s="134" t="s">
        <v>189</v>
      </c>
      <c r="F87" s="105">
        <v>75</v>
      </c>
      <c r="G87" s="130">
        <v>75</v>
      </c>
      <c r="H87" s="155">
        <v>75</v>
      </c>
      <c r="I87" s="105">
        <f>'[1]12mini'!K87</f>
        <v>75</v>
      </c>
      <c r="J87" s="114">
        <v>8</v>
      </c>
      <c r="K87" s="114">
        <v>8</v>
      </c>
      <c r="L87" s="114">
        <v>0</v>
      </c>
      <c r="M87" s="128">
        <v>0</v>
      </c>
      <c r="N87" s="114">
        <v>0</v>
      </c>
      <c r="O87" s="114">
        <v>0</v>
      </c>
      <c r="P87" s="114">
        <v>0</v>
      </c>
      <c r="Q87" s="114"/>
      <c r="R87" s="114"/>
      <c r="S87" s="96">
        <f t="shared" si="16"/>
        <v>0</v>
      </c>
      <c r="T87" s="96" t="str">
        <f t="shared" si="18"/>
        <v>ok</v>
      </c>
      <c r="U87" s="114">
        <f t="shared" si="19"/>
        <v>0</v>
      </c>
      <c r="V87" s="114">
        <v>70</v>
      </c>
      <c r="W87" s="96">
        <f t="shared" si="20"/>
        <v>5</v>
      </c>
      <c r="X87" s="96">
        <f>+I87-'[1]12mini'!K87</f>
        <v>0</v>
      </c>
      <c r="Y87" s="112"/>
      <c r="Z87" s="111">
        <f t="shared" si="21"/>
        <v>75</v>
      </c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</row>
    <row r="88" spans="1:240" ht="18" customHeight="1">
      <c r="A88" s="133">
        <v>76</v>
      </c>
      <c r="B88" s="135">
        <v>7</v>
      </c>
      <c r="C88" s="132"/>
      <c r="D88" s="133" t="s">
        <v>111</v>
      </c>
      <c r="E88" s="134" t="s">
        <v>189</v>
      </c>
      <c r="F88" s="105">
        <v>57</v>
      </c>
      <c r="G88" s="130">
        <v>57</v>
      </c>
      <c r="H88" s="155">
        <v>57</v>
      </c>
      <c r="I88" s="105">
        <f>'[1]12mini'!K88</f>
        <v>56</v>
      </c>
      <c r="J88" s="114">
        <v>0</v>
      </c>
      <c r="K88" s="114">
        <v>0</v>
      </c>
      <c r="L88" s="114">
        <v>0</v>
      </c>
      <c r="M88" s="128">
        <v>0</v>
      </c>
      <c r="N88" s="114">
        <v>0</v>
      </c>
      <c r="O88" s="114">
        <v>0</v>
      </c>
      <c r="P88" s="114">
        <v>0</v>
      </c>
      <c r="Q88" s="114"/>
      <c r="R88" s="114"/>
      <c r="S88" s="96">
        <f t="shared" si="16"/>
        <v>1</v>
      </c>
      <c r="T88" s="96" t="str">
        <f t="shared" si="18"/>
        <v>ok</v>
      </c>
      <c r="U88" s="114">
        <f t="shared" si="19"/>
        <v>0</v>
      </c>
      <c r="V88" s="114">
        <v>45</v>
      </c>
      <c r="W88" s="96">
        <f t="shared" si="20"/>
        <v>12</v>
      </c>
      <c r="X88" s="96">
        <f>+I88-'[1]12mini'!K88</f>
        <v>0</v>
      </c>
      <c r="Y88" s="112"/>
      <c r="Z88" s="111">
        <f t="shared" si="21"/>
        <v>57</v>
      </c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</row>
    <row r="89" spans="1:240" ht="18" customHeight="1">
      <c r="A89" s="133">
        <v>77</v>
      </c>
      <c r="B89" s="135">
        <v>8</v>
      </c>
      <c r="C89" s="145"/>
      <c r="D89" s="133" t="s">
        <v>278</v>
      </c>
      <c r="E89" s="134" t="s">
        <v>189</v>
      </c>
      <c r="F89" s="105">
        <v>52</v>
      </c>
      <c r="G89" s="130">
        <v>52</v>
      </c>
      <c r="H89" s="155">
        <v>52</v>
      </c>
      <c r="I89" s="105">
        <f>'[1]12mini'!K89</f>
        <v>52</v>
      </c>
      <c r="J89" s="114">
        <v>5</v>
      </c>
      <c r="K89" s="114">
        <v>5</v>
      </c>
      <c r="L89" s="114">
        <v>0</v>
      </c>
      <c r="M89" s="128">
        <v>0</v>
      </c>
      <c r="N89" s="114">
        <v>0</v>
      </c>
      <c r="O89" s="114">
        <v>0</v>
      </c>
      <c r="P89" s="114">
        <v>0</v>
      </c>
      <c r="Q89" s="114"/>
      <c r="R89" s="114"/>
      <c r="S89" s="96">
        <f t="shared" si="16"/>
        <v>0</v>
      </c>
      <c r="T89" s="96" t="str">
        <f t="shared" si="18"/>
        <v>ok</v>
      </c>
      <c r="U89" s="114">
        <f t="shared" si="19"/>
        <v>0</v>
      </c>
      <c r="V89" s="114">
        <v>52</v>
      </c>
      <c r="W89" s="96">
        <f t="shared" si="20"/>
        <v>0</v>
      </c>
      <c r="X89" s="96">
        <f>+I89-'[1]12mini'!K89</f>
        <v>0</v>
      </c>
      <c r="Y89" s="112"/>
      <c r="Z89" s="111">
        <f t="shared" si="21"/>
        <v>52</v>
      </c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</row>
    <row r="90" spans="1:240" ht="18" customHeight="1">
      <c r="A90" s="133"/>
      <c r="B90" s="135"/>
      <c r="C90" s="152"/>
      <c r="D90" s="154" t="s">
        <v>113</v>
      </c>
      <c r="E90" s="134"/>
      <c r="F90" s="108">
        <f aca="true" t="shared" si="23" ref="F90:L90">SUM(F82:F89)</f>
        <v>455</v>
      </c>
      <c r="G90" s="108">
        <f t="shared" si="23"/>
        <v>455</v>
      </c>
      <c r="H90" s="108">
        <f t="shared" si="23"/>
        <v>454</v>
      </c>
      <c r="I90" s="108">
        <f t="shared" si="23"/>
        <v>452</v>
      </c>
      <c r="J90" s="139">
        <f t="shared" si="23"/>
        <v>18</v>
      </c>
      <c r="K90" s="139">
        <f t="shared" si="23"/>
        <v>18</v>
      </c>
      <c r="L90" s="139">
        <f t="shared" si="23"/>
        <v>0</v>
      </c>
      <c r="M90" s="140">
        <v>0</v>
      </c>
      <c r="N90" s="139">
        <f>SUM(N82:N89)</f>
        <v>0</v>
      </c>
      <c r="O90" s="139">
        <f>SUM(O82:O89)</f>
        <v>0</v>
      </c>
      <c r="P90" s="139">
        <f>SUM(P82:P89)</f>
        <v>0</v>
      </c>
      <c r="Q90" s="139">
        <f>SUM(Q82:Q89)</f>
        <v>0</v>
      </c>
      <c r="R90" s="139">
        <f>SUM(R82:R89)</f>
        <v>0</v>
      </c>
      <c r="S90" s="96">
        <f t="shared" si="16"/>
        <v>3</v>
      </c>
      <c r="T90" s="96" t="str">
        <f t="shared" si="18"/>
        <v>ok</v>
      </c>
      <c r="U90" s="114">
        <f t="shared" si="19"/>
        <v>0</v>
      </c>
      <c r="V90" s="139">
        <f>SUM(V82:V89)</f>
        <v>413</v>
      </c>
      <c r="W90" s="96">
        <f t="shared" si="20"/>
        <v>42</v>
      </c>
      <c r="X90" s="96">
        <f>+I90-'[1]12mini'!K90</f>
        <v>0</v>
      </c>
      <c r="Y90" s="112"/>
      <c r="Z90" s="111">
        <f t="shared" si="21"/>
        <v>455</v>
      </c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</row>
    <row r="91" spans="1:240" ht="18" customHeight="1">
      <c r="A91" s="133">
        <v>78</v>
      </c>
      <c r="B91" s="135">
        <v>1</v>
      </c>
      <c r="C91" s="150" t="s">
        <v>277</v>
      </c>
      <c r="D91" s="133" t="s">
        <v>115</v>
      </c>
      <c r="E91" s="134" t="s">
        <v>189</v>
      </c>
      <c r="F91" s="105">
        <v>73</v>
      </c>
      <c r="G91" s="105">
        <v>73</v>
      </c>
      <c r="H91" s="143">
        <v>73</v>
      </c>
      <c r="I91" s="105">
        <f>'[1]12mini'!K91</f>
        <v>71</v>
      </c>
      <c r="J91" s="114">
        <v>10</v>
      </c>
      <c r="K91" s="114">
        <v>10</v>
      </c>
      <c r="L91" s="114">
        <v>10</v>
      </c>
      <c r="M91" s="128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96">
        <f t="shared" si="16"/>
        <v>2</v>
      </c>
      <c r="T91" s="96" t="str">
        <f t="shared" si="18"/>
        <v>ok</v>
      </c>
      <c r="U91" s="114">
        <f t="shared" si="19"/>
        <v>0</v>
      </c>
      <c r="V91" s="114">
        <v>62</v>
      </c>
      <c r="W91" s="96">
        <f t="shared" si="20"/>
        <v>11</v>
      </c>
      <c r="X91" s="96">
        <f>+I91-'[1]12mini'!K91</f>
        <v>0</v>
      </c>
      <c r="Y91" s="112"/>
      <c r="Z91" s="111">
        <f t="shared" si="21"/>
        <v>83</v>
      </c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</row>
    <row r="92" spans="1:240" ht="18" customHeight="1">
      <c r="A92" s="133">
        <v>79</v>
      </c>
      <c r="B92" s="135">
        <v>2</v>
      </c>
      <c r="C92" s="132"/>
      <c r="D92" s="133" t="s">
        <v>116</v>
      </c>
      <c r="E92" s="134" t="s">
        <v>189</v>
      </c>
      <c r="F92" s="105">
        <v>98</v>
      </c>
      <c r="G92" s="105">
        <v>98</v>
      </c>
      <c r="H92" s="143">
        <v>98</v>
      </c>
      <c r="I92" s="105">
        <f>'[1]12mini'!K92</f>
        <v>95</v>
      </c>
      <c r="J92" s="114">
        <v>7</v>
      </c>
      <c r="K92" s="114">
        <v>7</v>
      </c>
      <c r="L92" s="114">
        <v>7</v>
      </c>
      <c r="M92" s="128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96">
        <f t="shared" si="16"/>
        <v>3</v>
      </c>
      <c r="T92" s="96" t="str">
        <f t="shared" si="18"/>
        <v>ok</v>
      </c>
      <c r="U92" s="114">
        <f t="shared" si="19"/>
        <v>0</v>
      </c>
      <c r="V92" s="114">
        <v>82</v>
      </c>
      <c r="W92" s="96">
        <f t="shared" si="20"/>
        <v>16</v>
      </c>
      <c r="X92" s="96">
        <f>+I92-'[1]12mini'!K92</f>
        <v>0</v>
      </c>
      <c r="Y92" s="112"/>
      <c r="Z92" s="111">
        <f t="shared" si="21"/>
        <v>105</v>
      </c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</row>
    <row r="93" spans="1:240" ht="18" customHeight="1">
      <c r="A93" s="133">
        <v>80</v>
      </c>
      <c r="B93" s="127">
        <v>3</v>
      </c>
      <c r="C93" s="132"/>
      <c r="D93" s="133" t="s">
        <v>117</v>
      </c>
      <c r="E93" s="134" t="s">
        <v>189</v>
      </c>
      <c r="F93" s="105">
        <v>61</v>
      </c>
      <c r="G93" s="105">
        <v>61</v>
      </c>
      <c r="H93" s="143">
        <v>61</v>
      </c>
      <c r="I93" s="105">
        <f>'[1]12mini'!K93</f>
        <v>58</v>
      </c>
      <c r="J93" s="114">
        <v>4</v>
      </c>
      <c r="K93" s="114">
        <v>4</v>
      </c>
      <c r="L93" s="114">
        <v>4</v>
      </c>
      <c r="M93" s="128">
        <v>0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96">
        <f t="shared" si="16"/>
        <v>3</v>
      </c>
      <c r="T93" s="96" t="str">
        <f t="shared" si="18"/>
        <v>ok</v>
      </c>
      <c r="U93" s="114">
        <f t="shared" si="19"/>
        <v>0</v>
      </c>
      <c r="V93" s="114">
        <v>49</v>
      </c>
      <c r="W93" s="96">
        <f t="shared" si="20"/>
        <v>12</v>
      </c>
      <c r="X93" s="96">
        <f>+I93-'[1]12mini'!K93</f>
        <v>0</v>
      </c>
      <c r="Y93" s="112"/>
      <c r="Z93" s="111">
        <f t="shared" si="21"/>
        <v>65</v>
      </c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</row>
    <row r="94" spans="1:240" ht="18" customHeight="1">
      <c r="A94" s="133"/>
      <c r="B94" s="135"/>
      <c r="C94" s="153"/>
      <c r="D94" s="141" t="s">
        <v>113</v>
      </c>
      <c r="E94" s="134"/>
      <c r="F94" s="108">
        <f aca="true" t="shared" si="24" ref="F94:L94">SUM(F91:F93)</f>
        <v>232</v>
      </c>
      <c r="G94" s="108">
        <f t="shared" si="24"/>
        <v>232</v>
      </c>
      <c r="H94" s="108">
        <f t="shared" si="24"/>
        <v>232</v>
      </c>
      <c r="I94" s="108">
        <f t="shared" si="24"/>
        <v>224</v>
      </c>
      <c r="J94" s="139">
        <f t="shared" si="24"/>
        <v>21</v>
      </c>
      <c r="K94" s="139">
        <f t="shared" si="24"/>
        <v>21</v>
      </c>
      <c r="L94" s="139">
        <f t="shared" si="24"/>
        <v>21</v>
      </c>
      <c r="M94" s="140">
        <v>0</v>
      </c>
      <c r="N94" s="139">
        <f>SUM(N91:N93)</f>
        <v>0</v>
      </c>
      <c r="O94" s="139">
        <f>SUM(O91:O93)</f>
        <v>0</v>
      </c>
      <c r="P94" s="139">
        <f>SUM(P91:P93)</f>
        <v>0</v>
      </c>
      <c r="Q94" s="139">
        <f>SUM(Q91:Q93)</f>
        <v>0</v>
      </c>
      <c r="R94" s="139">
        <f>SUM(R91:R93)</f>
        <v>0</v>
      </c>
      <c r="S94" s="96">
        <f t="shared" si="16"/>
        <v>8</v>
      </c>
      <c r="T94" s="96" t="str">
        <f t="shared" si="18"/>
        <v>ok</v>
      </c>
      <c r="U94" s="114">
        <f t="shared" si="19"/>
        <v>0</v>
      </c>
      <c r="V94" s="139">
        <f>SUM(V91:V93)</f>
        <v>193</v>
      </c>
      <c r="W94" s="96">
        <f t="shared" si="20"/>
        <v>39</v>
      </c>
      <c r="X94" s="96">
        <f>+I94-'[1]12mini'!K94</f>
        <v>0</v>
      </c>
      <c r="Y94" s="112"/>
      <c r="Z94" s="111">
        <f t="shared" si="21"/>
        <v>253</v>
      </c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</row>
    <row r="95" spans="1:240" ht="18" customHeight="1">
      <c r="A95" s="133">
        <v>81</v>
      </c>
      <c r="B95" s="138">
        <v>1</v>
      </c>
      <c r="C95" s="150" t="s">
        <v>276</v>
      </c>
      <c r="D95" s="133" t="s">
        <v>235</v>
      </c>
      <c r="E95" s="134" t="s">
        <v>189</v>
      </c>
      <c r="F95" s="105">
        <v>49</v>
      </c>
      <c r="G95" s="105">
        <v>49</v>
      </c>
      <c r="H95" s="143">
        <v>49</v>
      </c>
      <c r="I95" s="105">
        <f>'[1]12mini'!K95</f>
        <v>49</v>
      </c>
      <c r="J95" s="114">
        <v>10</v>
      </c>
      <c r="K95" s="114">
        <v>10</v>
      </c>
      <c r="L95" s="114">
        <v>10</v>
      </c>
      <c r="M95" s="128">
        <v>0</v>
      </c>
      <c r="N95" s="114"/>
      <c r="O95" s="114"/>
      <c r="P95" s="114">
        <v>0</v>
      </c>
      <c r="Q95" s="114"/>
      <c r="R95" s="114"/>
      <c r="S95" s="96">
        <f aca="true" t="shared" si="25" ref="S95:S105">+G95-I95</f>
        <v>0</v>
      </c>
      <c r="T95" s="96" t="str">
        <f t="shared" si="18"/>
        <v>ok</v>
      </c>
      <c r="U95" s="114">
        <f t="shared" si="19"/>
        <v>0</v>
      </c>
      <c r="V95" s="114">
        <v>40</v>
      </c>
      <c r="W95" s="96">
        <f t="shared" si="20"/>
        <v>9</v>
      </c>
      <c r="X95" s="96">
        <f>+I95-'[1]12mini'!K95</f>
        <v>0</v>
      </c>
      <c r="Y95" s="112"/>
      <c r="Z95" s="111">
        <f t="shared" si="21"/>
        <v>59</v>
      </c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</row>
    <row r="96" spans="1:240" ht="18" customHeight="1">
      <c r="A96" s="133">
        <v>82</v>
      </c>
      <c r="B96" s="135">
        <v>2</v>
      </c>
      <c r="C96" s="132"/>
      <c r="D96" s="133" t="s">
        <v>236</v>
      </c>
      <c r="E96" s="134" t="s">
        <v>206</v>
      </c>
      <c r="F96" s="105">
        <v>95</v>
      </c>
      <c r="G96" s="105">
        <v>95</v>
      </c>
      <c r="H96" s="143">
        <v>95</v>
      </c>
      <c r="I96" s="105">
        <f>'[1]12mini'!K96</f>
        <v>95</v>
      </c>
      <c r="J96" s="114">
        <v>11</v>
      </c>
      <c r="K96" s="114">
        <v>11</v>
      </c>
      <c r="L96" s="114">
        <v>11</v>
      </c>
      <c r="M96" s="128">
        <v>0</v>
      </c>
      <c r="N96" s="114"/>
      <c r="O96" s="114"/>
      <c r="P96" s="114">
        <v>0</v>
      </c>
      <c r="Q96" s="114"/>
      <c r="R96" s="114"/>
      <c r="S96" s="96">
        <f t="shared" si="25"/>
        <v>0</v>
      </c>
      <c r="T96" s="96" t="str">
        <f t="shared" si="18"/>
        <v>ok</v>
      </c>
      <c r="U96" s="114">
        <f t="shared" si="19"/>
        <v>0</v>
      </c>
      <c r="V96" s="114">
        <v>76</v>
      </c>
      <c r="W96" s="96">
        <f t="shared" si="20"/>
        <v>19</v>
      </c>
      <c r="X96" s="96">
        <f>+I96-'[1]12mini'!K96</f>
        <v>0</v>
      </c>
      <c r="Y96" s="112"/>
      <c r="Z96" s="111">
        <f t="shared" si="21"/>
        <v>106</v>
      </c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</row>
    <row r="97" spans="1:240" ht="18" customHeight="1">
      <c r="A97" s="133">
        <v>83</v>
      </c>
      <c r="B97" s="135">
        <v>3</v>
      </c>
      <c r="C97" s="132"/>
      <c r="D97" s="133" t="s">
        <v>121</v>
      </c>
      <c r="E97" s="134" t="s">
        <v>189</v>
      </c>
      <c r="F97" s="105">
        <v>67</v>
      </c>
      <c r="G97" s="105">
        <v>67</v>
      </c>
      <c r="H97" s="143">
        <v>67</v>
      </c>
      <c r="I97" s="105">
        <f>'[1]12mini'!K97</f>
        <v>64</v>
      </c>
      <c r="J97" s="114">
        <v>4</v>
      </c>
      <c r="K97" s="114">
        <v>6</v>
      </c>
      <c r="L97" s="114">
        <v>6</v>
      </c>
      <c r="M97" s="128">
        <v>0</v>
      </c>
      <c r="N97" s="114"/>
      <c r="O97" s="114"/>
      <c r="P97" s="114">
        <v>0</v>
      </c>
      <c r="Q97" s="114"/>
      <c r="R97" s="114"/>
      <c r="S97" s="96">
        <f t="shared" si="25"/>
        <v>3</v>
      </c>
      <c r="T97" s="96" t="str">
        <f t="shared" si="18"/>
        <v>ok</v>
      </c>
      <c r="U97" s="114">
        <f t="shared" si="19"/>
        <v>0</v>
      </c>
      <c r="V97" s="114">
        <v>57</v>
      </c>
      <c r="W97" s="96">
        <f t="shared" si="20"/>
        <v>10</v>
      </c>
      <c r="X97" s="96">
        <f>+I97-'[1]12mini'!K97</f>
        <v>0</v>
      </c>
      <c r="Y97" s="112"/>
      <c r="Z97" s="111">
        <f t="shared" si="21"/>
        <v>73</v>
      </c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</row>
    <row r="98" spans="1:240" ht="18" customHeight="1">
      <c r="A98" s="133">
        <v>84</v>
      </c>
      <c r="B98" s="135">
        <v>4</v>
      </c>
      <c r="C98" s="132"/>
      <c r="D98" s="133" t="s">
        <v>238</v>
      </c>
      <c r="E98" s="134" t="s">
        <v>189</v>
      </c>
      <c r="F98" s="105">
        <v>86</v>
      </c>
      <c r="G98" s="105">
        <v>86</v>
      </c>
      <c r="H98" s="143">
        <v>86</v>
      </c>
      <c r="I98" s="105">
        <f>'[1]12mini'!K98</f>
        <v>83</v>
      </c>
      <c r="J98" s="114">
        <v>8</v>
      </c>
      <c r="K98" s="114">
        <v>8</v>
      </c>
      <c r="L98" s="114">
        <v>8</v>
      </c>
      <c r="M98" s="128">
        <v>0</v>
      </c>
      <c r="N98" s="114"/>
      <c r="O98" s="114"/>
      <c r="P98" s="114">
        <v>0</v>
      </c>
      <c r="Q98" s="114"/>
      <c r="R98" s="114"/>
      <c r="S98" s="96">
        <f t="shared" si="25"/>
        <v>3</v>
      </c>
      <c r="T98" s="96" t="str">
        <f t="shared" si="18"/>
        <v>ok</v>
      </c>
      <c r="U98" s="114">
        <f t="shared" si="19"/>
        <v>0</v>
      </c>
      <c r="V98" s="114">
        <v>75</v>
      </c>
      <c r="W98" s="96">
        <f t="shared" si="20"/>
        <v>11</v>
      </c>
      <c r="X98" s="96">
        <f>+I98-'[1]12mini'!K98</f>
        <v>0</v>
      </c>
      <c r="Y98" s="112"/>
      <c r="Z98" s="111">
        <f t="shared" si="21"/>
        <v>94</v>
      </c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</row>
    <row r="99" spans="1:240" ht="18" customHeight="1">
      <c r="A99" s="133">
        <v>85</v>
      </c>
      <c r="B99" s="135">
        <v>5</v>
      </c>
      <c r="C99" s="132"/>
      <c r="D99" s="133" t="s">
        <v>123</v>
      </c>
      <c r="E99" s="134" t="s">
        <v>189</v>
      </c>
      <c r="F99" s="105">
        <v>75</v>
      </c>
      <c r="G99" s="105">
        <v>75</v>
      </c>
      <c r="H99" s="143">
        <v>75</v>
      </c>
      <c r="I99" s="105">
        <f>'[1]12mini'!K99</f>
        <v>73</v>
      </c>
      <c r="J99" s="114">
        <v>2</v>
      </c>
      <c r="K99" s="114">
        <v>2</v>
      </c>
      <c r="L99" s="114">
        <v>2</v>
      </c>
      <c r="M99" s="128">
        <v>0</v>
      </c>
      <c r="N99" s="114"/>
      <c r="O99" s="114"/>
      <c r="P99" s="114">
        <v>0</v>
      </c>
      <c r="Q99" s="114"/>
      <c r="R99" s="114"/>
      <c r="S99" s="96">
        <f t="shared" si="25"/>
        <v>2</v>
      </c>
      <c r="T99" s="96" t="str">
        <f t="shared" si="18"/>
        <v>ok</v>
      </c>
      <c r="U99" s="114">
        <f t="shared" si="19"/>
        <v>0</v>
      </c>
      <c r="V99" s="114">
        <v>69</v>
      </c>
      <c r="W99" s="96">
        <f t="shared" si="20"/>
        <v>6</v>
      </c>
      <c r="X99" s="96">
        <f>+I99-'[1]12mini'!K99</f>
        <v>0</v>
      </c>
      <c r="Y99" s="112"/>
      <c r="Z99" s="111">
        <f t="shared" si="21"/>
        <v>77</v>
      </c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</row>
    <row r="100" spans="1:240" ht="18" customHeight="1">
      <c r="A100" s="133">
        <v>86</v>
      </c>
      <c r="B100" s="135">
        <v>6</v>
      </c>
      <c r="C100" s="132"/>
      <c r="D100" s="133" t="s">
        <v>275</v>
      </c>
      <c r="E100" s="134" t="s">
        <v>189</v>
      </c>
      <c r="F100" s="105">
        <v>85</v>
      </c>
      <c r="G100" s="105">
        <v>85</v>
      </c>
      <c r="H100" s="143">
        <v>85</v>
      </c>
      <c r="I100" s="105">
        <f>'[1]12mini'!K100</f>
        <v>81</v>
      </c>
      <c r="J100" s="114">
        <v>4</v>
      </c>
      <c r="K100" s="114">
        <v>1</v>
      </c>
      <c r="L100" s="114">
        <v>1</v>
      </c>
      <c r="M100" s="128">
        <v>0</v>
      </c>
      <c r="N100" s="114"/>
      <c r="O100" s="114"/>
      <c r="P100" s="114">
        <v>0</v>
      </c>
      <c r="Q100" s="114"/>
      <c r="R100" s="114"/>
      <c r="S100" s="96">
        <f t="shared" si="25"/>
        <v>4</v>
      </c>
      <c r="T100" s="96" t="str">
        <f t="shared" si="18"/>
        <v>ok</v>
      </c>
      <c r="U100" s="114">
        <f t="shared" si="19"/>
        <v>0</v>
      </c>
      <c r="V100" s="114">
        <v>78</v>
      </c>
      <c r="W100" s="96">
        <f t="shared" si="20"/>
        <v>7</v>
      </c>
      <c r="X100" s="96">
        <f>+I100-'[1]12mini'!K100</f>
        <v>0</v>
      </c>
      <c r="Y100" s="112"/>
      <c r="Z100" s="111">
        <f t="shared" si="21"/>
        <v>86</v>
      </c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</row>
    <row r="101" spans="1:240" ht="18" customHeight="1">
      <c r="A101" s="133">
        <v>87</v>
      </c>
      <c r="B101" s="135">
        <v>7</v>
      </c>
      <c r="C101" s="132"/>
      <c r="D101" s="133" t="s">
        <v>125</v>
      </c>
      <c r="E101" s="134" t="s">
        <v>189</v>
      </c>
      <c r="F101" s="105">
        <v>92</v>
      </c>
      <c r="G101" s="105">
        <v>92</v>
      </c>
      <c r="H101" s="143">
        <v>92</v>
      </c>
      <c r="I101" s="105">
        <f>'[1]12mini'!K101</f>
        <v>89</v>
      </c>
      <c r="J101" s="114">
        <v>1</v>
      </c>
      <c r="K101" s="114">
        <v>2</v>
      </c>
      <c r="L101" s="114">
        <v>2</v>
      </c>
      <c r="M101" s="128">
        <v>0</v>
      </c>
      <c r="N101" s="114"/>
      <c r="O101" s="114"/>
      <c r="P101" s="114">
        <v>0</v>
      </c>
      <c r="Q101" s="114"/>
      <c r="R101" s="114"/>
      <c r="S101" s="96">
        <f t="shared" si="25"/>
        <v>3</v>
      </c>
      <c r="T101" s="96" t="str">
        <f aca="true" t="shared" si="26" ref="T101:T123">IF(G101&gt;=I101,"ok","false")</f>
        <v>ok</v>
      </c>
      <c r="U101" s="114">
        <f aca="true" t="shared" si="27" ref="U101:U123">+F101-G101</f>
        <v>0</v>
      </c>
      <c r="V101" s="114">
        <v>80</v>
      </c>
      <c r="W101" s="96">
        <f aca="true" t="shared" si="28" ref="W101:W132">+G101-V101</f>
        <v>12</v>
      </c>
      <c r="X101" s="96">
        <f>+I101-'[1]12mini'!K101</f>
        <v>0</v>
      </c>
      <c r="Y101" s="112"/>
      <c r="Z101" s="111">
        <f aca="true" t="shared" si="29" ref="Z101:Z123">+N101+L101+G101</f>
        <v>94</v>
      </c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</row>
    <row r="102" spans="1:240" ht="18" customHeight="1">
      <c r="A102" s="133">
        <v>88</v>
      </c>
      <c r="B102" s="135">
        <v>8</v>
      </c>
      <c r="C102" s="132"/>
      <c r="D102" s="133" t="s">
        <v>126</v>
      </c>
      <c r="E102" s="134" t="s">
        <v>189</v>
      </c>
      <c r="F102" s="105">
        <v>60</v>
      </c>
      <c r="G102" s="105">
        <v>60</v>
      </c>
      <c r="H102" s="143">
        <v>60</v>
      </c>
      <c r="I102" s="105">
        <f>'[1]12mini'!K102</f>
        <v>60</v>
      </c>
      <c r="J102" s="114">
        <v>5</v>
      </c>
      <c r="K102" s="114">
        <v>5</v>
      </c>
      <c r="L102" s="114">
        <v>5</v>
      </c>
      <c r="M102" s="128">
        <v>0</v>
      </c>
      <c r="N102" s="114"/>
      <c r="O102" s="114"/>
      <c r="P102" s="114">
        <v>0</v>
      </c>
      <c r="Q102" s="114"/>
      <c r="R102" s="114"/>
      <c r="S102" s="96">
        <f t="shared" si="25"/>
        <v>0</v>
      </c>
      <c r="T102" s="96" t="str">
        <f t="shared" si="26"/>
        <v>ok</v>
      </c>
      <c r="U102" s="114">
        <f t="shared" si="27"/>
        <v>0</v>
      </c>
      <c r="V102" s="114">
        <v>51</v>
      </c>
      <c r="W102" s="96">
        <f t="shared" si="28"/>
        <v>9</v>
      </c>
      <c r="X102" s="96">
        <f>+I102-'[1]12mini'!K102</f>
        <v>0</v>
      </c>
      <c r="Y102" s="112"/>
      <c r="Z102" s="111">
        <f t="shared" si="29"/>
        <v>65</v>
      </c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</row>
    <row r="103" spans="1:240" ht="18" customHeight="1">
      <c r="A103" s="133">
        <v>89</v>
      </c>
      <c r="B103" s="133">
        <v>9</v>
      </c>
      <c r="C103" s="132"/>
      <c r="D103" s="133" t="s">
        <v>240</v>
      </c>
      <c r="E103" s="134" t="s">
        <v>189</v>
      </c>
      <c r="F103" s="105">
        <v>130</v>
      </c>
      <c r="G103" s="105">
        <v>130</v>
      </c>
      <c r="H103" s="143">
        <v>130</v>
      </c>
      <c r="I103" s="105">
        <f>'[1]12mini'!K103</f>
        <v>124</v>
      </c>
      <c r="J103" s="114">
        <v>1</v>
      </c>
      <c r="K103" s="114">
        <v>1</v>
      </c>
      <c r="L103" s="114">
        <v>1</v>
      </c>
      <c r="M103" s="128">
        <v>0</v>
      </c>
      <c r="N103" s="114"/>
      <c r="O103" s="114"/>
      <c r="P103" s="114">
        <v>0</v>
      </c>
      <c r="Q103" s="114"/>
      <c r="R103" s="114"/>
      <c r="S103" s="96">
        <f t="shared" si="25"/>
        <v>6</v>
      </c>
      <c r="T103" s="96" t="str">
        <f t="shared" si="26"/>
        <v>ok</v>
      </c>
      <c r="U103" s="114">
        <f t="shared" si="27"/>
        <v>0</v>
      </c>
      <c r="V103" s="114">
        <v>111</v>
      </c>
      <c r="W103" s="96">
        <f t="shared" si="28"/>
        <v>19</v>
      </c>
      <c r="X103" s="96">
        <f>+I103-'[1]12mini'!K103</f>
        <v>0</v>
      </c>
      <c r="Y103" s="112"/>
      <c r="Z103" s="111">
        <f t="shared" si="29"/>
        <v>131</v>
      </c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</row>
    <row r="104" spans="1:240" ht="18" customHeight="1">
      <c r="A104" s="152"/>
      <c r="B104" s="152"/>
      <c r="C104" s="132"/>
      <c r="D104" s="151" t="s">
        <v>113</v>
      </c>
      <c r="E104" s="134"/>
      <c r="F104" s="108">
        <f aca="true" t="shared" si="30" ref="F104:L104">SUM(F95:F103)</f>
        <v>739</v>
      </c>
      <c r="G104" s="108">
        <f t="shared" si="30"/>
        <v>739</v>
      </c>
      <c r="H104" s="108">
        <f t="shared" si="30"/>
        <v>739</v>
      </c>
      <c r="I104" s="108">
        <f t="shared" si="30"/>
        <v>718</v>
      </c>
      <c r="J104" s="139">
        <f t="shared" si="30"/>
        <v>46</v>
      </c>
      <c r="K104" s="139">
        <f t="shared" si="30"/>
        <v>46</v>
      </c>
      <c r="L104" s="139">
        <f t="shared" si="30"/>
        <v>46</v>
      </c>
      <c r="M104" s="140">
        <v>0</v>
      </c>
      <c r="N104" s="139">
        <f>SUM(N95:N103)</f>
        <v>0</v>
      </c>
      <c r="O104" s="139">
        <f>SUM(O95:O103)</f>
        <v>0</v>
      </c>
      <c r="P104" s="139">
        <f>SUM(P95:P103)</f>
        <v>0</v>
      </c>
      <c r="Q104" s="139">
        <f>SUM(Q95:Q103)</f>
        <v>0</v>
      </c>
      <c r="R104" s="139">
        <f>SUM(R95:R103)</f>
        <v>0</v>
      </c>
      <c r="S104" s="96">
        <f t="shared" si="25"/>
        <v>21</v>
      </c>
      <c r="T104" s="96" t="str">
        <f t="shared" si="26"/>
        <v>ok</v>
      </c>
      <c r="U104" s="114">
        <f t="shared" si="27"/>
        <v>0</v>
      </c>
      <c r="V104" s="139">
        <f>SUM(V95:V103)</f>
        <v>637</v>
      </c>
      <c r="W104" s="96">
        <f t="shared" si="28"/>
        <v>102</v>
      </c>
      <c r="X104" s="96">
        <f>+I104-'[1]12mini'!K104</f>
        <v>0</v>
      </c>
      <c r="Y104" s="112"/>
      <c r="Z104" s="111">
        <f t="shared" si="29"/>
        <v>785</v>
      </c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</row>
    <row r="105" spans="1:240" ht="18" customHeight="1">
      <c r="A105" s="133">
        <v>90</v>
      </c>
      <c r="B105" s="135">
        <v>1</v>
      </c>
      <c r="C105" s="150" t="s">
        <v>274</v>
      </c>
      <c r="D105" s="144" t="s">
        <v>129</v>
      </c>
      <c r="E105" s="105" t="s">
        <v>206</v>
      </c>
      <c r="F105" s="105">
        <v>11</v>
      </c>
      <c r="G105" s="105">
        <v>11</v>
      </c>
      <c r="H105" s="143">
        <v>11</v>
      </c>
      <c r="I105" s="105">
        <f>'[1]12mini'!K105</f>
        <v>10</v>
      </c>
      <c r="J105" s="114">
        <v>2</v>
      </c>
      <c r="K105" s="114">
        <v>2</v>
      </c>
      <c r="L105" s="114">
        <v>2</v>
      </c>
      <c r="M105" s="128">
        <v>2</v>
      </c>
      <c r="N105" s="114">
        <v>2</v>
      </c>
      <c r="O105" s="114">
        <v>2</v>
      </c>
      <c r="P105" s="128">
        <v>1</v>
      </c>
      <c r="Q105" s="114">
        <v>1</v>
      </c>
      <c r="R105" s="114">
        <v>1</v>
      </c>
      <c r="S105" s="96">
        <f t="shared" si="25"/>
        <v>1</v>
      </c>
      <c r="T105" s="96" t="str">
        <f t="shared" si="26"/>
        <v>ok</v>
      </c>
      <c r="U105" s="114">
        <f t="shared" si="27"/>
        <v>0</v>
      </c>
      <c r="V105" s="114">
        <v>5</v>
      </c>
      <c r="W105" s="96">
        <f t="shared" si="28"/>
        <v>6</v>
      </c>
      <c r="X105" s="96">
        <f>+I105-'[1]12mini'!K105</f>
        <v>0</v>
      </c>
      <c r="Y105" s="112"/>
      <c r="Z105" s="111">
        <f t="shared" si="29"/>
        <v>15</v>
      </c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</row>
    <row r="106" spans="1:240" ht="18" customHeight="1">
      <c r="A106" s="133">
        <v>91</v>
      </c>
      <c r="B106" s="135">
        <v>2</v>
      </c>
      <c r="C106" s="132"/>
      <c r="D106" s="144" t="s">
        <v>130</v>
      </c>
      <c r="E106" s="105" t="s">
        <v>206</v>
      </c>
      <c r="F106" s="105">
        <v>42</v>
      </c>
      <c r="G106" s="105">
        <v>42</v>
      </c>
      <c r="H106" s="105">
        <v>42</v>
      </c>
      <c r="I106" s="105">
        <f>'[1]12mini'!K106</f>
        <v>41</v>
      </c>
      <c r="J106" s="114">
        <v>4</v>
      </c>
      <c r="K106" s="114">
        <v>4</v>
      </c>
      <c r="L106" s="114">
        <v>4</v>
      </c>
      <c r="M106" s="128">
        <v>2</v>
      </c>
      <c r="N106" s="114">
        <v>2</v>
      </c>
      <c r="O106" s="114">
        <v>2</v>
      </c>
      <c r="P106" s="128">
        <v>14</v>
      </c>
      <c r="Q106" s="114">
        <v>14</v>
      </c>
      <c r="R106" s="114">
        <v>14</v>
      </c>
      <c r="S106" s="96">
        <v>14</v>
      </c>
      <c r="T106" s="96" t="str">
        <f t="shared" si="26"/>
        <v>ok</v>
      </c>
      <c r="U106" s="114">
        <f t="shared" si="27"/>
        <v>0</v>
      </c>
      <c r="V106" s="114">
        <v>28</v>
      </c>
      <c r="W106" s="96">
        <f t="shared" si="28"/>
        <v>14</v>
      </c>
      <c r="X106" s="96">
        <f>+I106-'[1]12mini'!K106</f>
        <v>0</v>
      </c>
      <c r="Y106" s="112"/>
      <c r="Z106" s="111">
        <f t="shared" si="29"/>
        <v>48</v>
      </c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</row>
    <row r="107" spans="1:240" ht="18" customHeight="1">
      <c r="A107" s="133">
        <v>92</v>
      </c>
      <c r="B107" s="138">
        <v>3</v>
      </c>
      <c r="C107" s="132"/>
      <c r="D107" s="144" t="s">
        <v>131</v>
      </c>
      <c r="E107" s="134" t="s">
        <v>189</v>
      </c>
      <c r="F107" s="105">
        <v>31</v>
      </c>
      <c r="G107" s="105">
        <v>31</v>
      </c>
      <c r="H107" s="105">
        <v>31</v>
      </c>
      <c r="I107" s="105">
        <f>'[1]12mini'!K107</f>
        <v>29</v>
      </c>
      <c r="J107" s="149">
        <v>3</v>
      </c>
      <c r="K107" s="149">
        <v>3</v>
      </c>
      <c r="L107" s="149">
        <v>3</v>
      </c>
      <c r="M107" s="128">
        <v>0</v>
      </c>
      <c r="N107" s="114">
        <v>0</v>
      </c>
      <c r="O107" s="114">
        <v>0</v>
      </c>
      <c r="P107" s="128">
        <v>20</v>
      </c>
      <c r="Q107" s="114">
        <v>20</v>
      </c>
      <c r="R107" s="114">
        <v>20</v>
      </c>
      <c r="S107" s="96">
        <f aca="true" t="shared" si="31" ref="S107:S123">+G107-I107</f>
        <v>2</v>
      </c>
      <c r="T107" s="96" t="str">
        <f t="shared" si="26"/>
        <v>ok</v>
      </c>
      <c r="U107" s="114">
        <f t="shared" si="27"/>
        <v>0</v>
      </c>
      <c r="V107" s="114">
        <v>16</v>
      </c>
      <c r="W107" s="96">
        <f t="shared" si="28"/>
        <v>15</v>
      </c>
      <c r="X107" s="96">
        <f>+I107-'[1]12mini'!K107</f>
        <v>0</v>
      </c>
      <c r="Y107" s="112"/>
      <c r="Z107" s="111">
        <f t="shared" si="29"/>
        <v>34</v>
      </c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</row>
    <row r="108" spans="1:240" ht="18" customHeight="1">
      <c r="A108" s="148">
        <v>93</v>
      </c>
      <c r="B108" s="147">
        <v>4</v>
      </c>
      <c r="C108" s="132"/>
      <c r="D108" s="146" t="s">
        <v>132</v>
      </c>
      <c r="E108" s="105" t="s">
        <v>211</v>
      </c>
      <c r="F108" s="105">
        <v>11</v>
      </c>
      <c r="G108" s="105">
        <v>11</v>
      </c>
      <c r="H108" s="105">
        <v>11</v>
      </c>
      <c r="I108" s="105">
        <f>'[1]12mini'!K108</f>
        <v>9</v>
      </c>
      <c r="J108" s="114">
        <v>0</v>
      </c>
      <c r="K108" s="114">
        <v>0</v>
      </c>
      <c r="L108" s="114">
        <v>0</v>
      </c>
      <c r="M108" s="128">
        <v>0</v>
      </c>
      <c r="N108" s="114">
        <v>0</v>
      </c>
      <c r="O108" s="114">
        <v>0</v>
      </c>
      <c r="P108" s="128">
        <v>0</v>
      </c>
      <c r="Q108" s="114">
        <v>0</v>
      </c>
      <c r="R108" s="114">
        <v>0</v>
      </c>
      <c r="S108" s="96">
        <f t="shared" si="31"/>
        <v>2</v>
      </c>
      <c r="T108" s="96" t="str">
        <f t="shared" si="26"/>
        <v>ok</v>
      </c>
      <c r="U108" s="114">
        <f t="shared" si="27"/>
        <v>0</v>
      </c>
      <c r="V108" s="114">
        <v>0</v>
      </c>
      <c r="W108" s="96">
        <f t="shared" si="28"/>
        <v>11</v>
      </c>
      <c r="X108" s="96">
        <f>+I108-'[1]12mini'!K108</f>
        <v>0</v>
      </c>
      <c r="Y108" s="112"/>
      <c r="Z108" s="111">
        <f t="shared" si="29"/>
        <v>11</v>
      </c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</row>
    <row r="109" spans="1:240" ht="18" customHeight="1">
      <c r="A109" s="133">
        <v>94</v>
      </c>
      <c r="B109" s="138">
        <v>5</v>
      </c>
      <c r="C109" s="132"/>
      <c r="D109" s="144" t="s">
        <v>273</v>
      </c>
      <c r="E109" s="134" t="s">
        <v>189</v>
      </c>
      <c r="F109" s="105">
        <v>26</v>
      </c>
      <c r="G109" s="105">
        <v>26</v>
      </c>
      <c r="H109" s="143">
        <v>26</v>
      </c>
      <c r="I109" s="105">
        <f>'[1]12mini'!K109</f>
        <v>26</v>
      </c>
      <c r="J109" s="114">
        <v>1</v>
      </c>
      <c r="K109" s="114">
        <v>1</v>
      </c>
      <c r="L109" s="114">
        <v>1</v>
      </c>
      <c r="M109" s="128">
        <v>0</v>
      </c>
      <c r="N109" s="114">
        <v>0</v>
      </c>
      <c r="O109" s="114">
        <v>0</v>
      </c>
      <c r="P109" s="128">
        <v>3</v>
      </c>
      <c r="Q109" s="114">
        <v>3</v>
      </c>
      <c r="R109" s="114">
        <v>3</v>
      </c>
      <c r="S109" s="96">
        <f t="shared" si="31"/>
        <v>0</v>
      </c>
      <c r="T109" s="96" t="str">
        <f t="shared" si="26"/>
        <v>ok</v>
      </c>
      <c r="U109" s="114">
        <f t="shared" si="27"/>
        <v>0</v>
      </c>
      <c r="V109" s="114">
        <v>4</v>
      </c>
      <c r="W109" s="96">
        <f t="shared" si="28"/>
        <v>22</v>
      </c>
      <c r="X109" s="96">
        <f>+I109-'[1]12mini'!K109</f>
        <v>0</v>
      </c>
      <c r="Y109" s="112"/>
      <c r="Z109" s="111">
        <f t="shared" si="29"/>
        <v>27</v>
      </c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</row>
    <row r="110" spans="1:240" ht="18" customHeight="1">
      <c r="A110" s="133">
        <v>95</v>
      </c>
      <c r="B110" s="135">
        <v>6</v>
      </c>
      <c r="C110" s="132"/>
      <c r="D110" s="144" t="s">
        <v>134</v>
      </c>
      <c r="E110" s="134" t="s">
        <v>189</v>
      </c>
      <c r="F110" s="105">
        <v>16</v>
      </c>
      <c r="G110" s="105">
        <v>16</v>
      </c>
      <c r="H110" s="143">
        <v>16</v>
      </c>
      <c r="I110" s="105">
        <f>'[1]12mini'!K110</f>
        <v>16</v>
      </c>
      <c r="J110" s="114">
        <v>0</v>
      </c>
      <c r="K110" s="114">
        <v>0</v>
      </c>
      <c r="L110" s="114">
        <v>0</v>
      </c>
      <c r="M110" s="128">
        <v>0</v>
      </c>
      <c r="N110" s="114">
        <v>0</v>
      </c>
      <c r="O110" s="114">
        <v>0</v>
      </c>
      <c r="P110" s="128">
        <v>3</v>
      </c>
      <c r="Q110" s="114">
        <v>3</v>
      </c>
      <c r="R110" s="114">
        <v>3</v>
      </c>
      <c r="S110" s="96">
        <f t="shared" si="31"/>
        <v>0</v>
      </c>
      <c r="T110" s="96" t="str">
        <f t="shared" si="26"/>
        <v>ok</v>
      </c>
      <c r="U110" s="114">
        <f t="shared" si="27"/>
        <v>0</v>
      </c>
      <c r="V110" s="114">
        <v>4</v>
      </c>
      <c r="W110" s="96">
        <f t="shared" si="28"/>
        <v>12</v>
      </c>
      <c r="X110" s="96">
        <f>+I110-'[1]12mini'!K110</f>
        <v>0</v>
      </c>
      <c r="Y110" s="112"/>
      <c r="Z110" s="111">
        <f t="shared" si="29"/>
        <v>16</v>
      </c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</row>
    <row r="111" spans="1:240" ht="18" customHeight="1">
      <c r="A111" s="133">
        <v>96</v>
      </c>
      <c r="B111" s="138">
        <v>7</v>
      </c>
      <c r="C111" s="132"/>
      <c r="D111" s="146" t="s">
        <v>135</v>
      </c>
      <c r="E111" s="105" t="s">
        <v>189</v>
      </c>
      <c r="F111" s="105">
        <v>6</v>
      </c>
      <c r="G111" s="105">
        <v>6</v>
      </c>
      <c r="H111" s="143">
        <v>6</v>
      </c>
      <c r="I111" s="105">
        <f>'[1]12mini'!K111</f>
        <v>6</v>
      </c>
      <c r="J111" s="114">
        <v>0</v>
      </c>
      <c r="K111" s="114">
        <v>0</v>
      </c>
      <c r="L111" s="114">
        <v>0</v>
      </c>
      <c r="M111" s="128">
        <v>0</v>
      </c>
      <c r="N111" s="114">
        <v>0</v>
      </c>
      <c r="O111" s="114">
        <v>0</v>
      </c>
      <c r="P111" s="128">
        <v>0</v>
      </c>
      <c r="Q111" s="114">
        <v>0</v>
      </c>
      <c r="R111" s="114">
        <v>0</v>
      </c>
      <c r="S111" s="96">
        <f t="shared" si="31"/>
        <v>0</v>
      </c>
      <c r="T111" s="96" t="str">
        <f t="shared" si="26"/>
        <v>ok</v>
      </c>
      <c r="U111" s="114">
        <f t="shared" si="27"/>
        <v>0</v>
      </c>
      <c r="V111" s="114">
        <v>0</v>
      </c>
      <c r="W111" s="96">
        <f t="shared" si="28"/>
        <v>6</v>
      </c>
      <c r="X111" s="96">
        <f>+I111-'[1]12mini'!K111</f>
        <v>0</v>
      </c>
      <c r="Y111" s="112"/>
      <c r="Z111" s="111">
        <f t="shared" si="29"/>
        <v>6</v>
      </c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</row>
    <row r="112" spans="1:240" ht="18" customHeight="1">
      <c r="A112" s="133">
        <v>97</v>
      </c>
      <c r="B112" s="135">
        <v>8</v>
      </c>
      <c r="C112" s="132"/>
      <c r="D112" s="144" t="s">
        <v>136</v>
      </c>
      <c r="E112" s="134" t="s">
        <v>189</v>
      </c>
      <c r="F112" s="105">
        <v>23</v>
      </c>
      <c r="G112" s="105">
        <v>23</v>
      </c>
      <c r="H112" s="143">
        <v>23</v>
      </c>
      <c r="I112" s="105">
        <f>'[1]12mini'!K112</f>
        <v>23</v>
      </c>
      <c r="J112" s="114">
        <v>0</v>
      </c>
      <c r="K112" s="114">
        <v>0</v>
      </c>
      <c r="L112" s="114">
        <v>0</v>
      </c>
      <c r="M112" s="128">
        <v>0</v>
      </c>
      <c r="N112" s="114">
        <v>0</v>
      </c>
      <c r="O112" s="114">
        <v>0</v>
      </c>
      <c r="P112" s="128">
        <v>0</v>
      </c>
      <c r="Q112" s="114">
        <v>0</v>
      </c>
      <c r="R112" s="114">
        <v>0</v>
      </c>
      <c r="S112" s="96">
        <f t="shared" si="31"/>
        <v>0</v>
      </c>
      <c r="T112" s="96" t="str">
        <f t="shared" si="26"/>
        <v>ok</v>
      </c>
      <c r="U112" s="114">
        <f t="shared" si="27"/>
        <v>0</v>
      </c>
      <c r="V112" s="114">
        <v>2</v>
      </c>
      <c r="W112" s="96">
        <f t="shared" si="28"/>
        <v>21</v>
      </c>
      <c r="X112" s="96">
        <f>+I112-'[1]12mini'!K112</f>
        <v>0</v>
      </c>
      <c r="Y112" s="112"/>
      <c r="Z112" s="111">
        <f t="shared" si="29"/>
        <v>23</v>
      </c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</row>
    <row r="113" spans="1:240" ht="18" customHeight="1">
      <c r="A113" s="133">
        <v>98</v>
      </c>
      <c r="B113" s="138">
        <v>9</v>
      </c>
      <c r="C113" s="132"/>
      <c r="D113" s="144" t="s">
        <v>137</v>
      </c>
      <c r="E113" s="134" t="s">
        <v>211</v>
      </c>
      <c r="F113" s="105">
        <v>6</v>
      </c>
      <c r="G113" s="105">
        <v>6</v>
      </c>
      <c r="H113" s="143">
        <v>6</v>
      </c>
      <c r="I113" s="105">
        <f>'[1]12mini'!K113</f>
        <v>5</v>
      </c>
      <c r="J113" s="114">
        <v>3</v>
      </c>
      <c r="K113" s="114">
        <v>3</v>
      </c>
      <c r="L113" s="114">
        <v>3</v>
      </c>
      <c r="M113" s="128">
        <v>0</v>
      </c>
      <c r="N113" s="114">
        <v>0</v>
      </c>
      <c r="O113" s="114">
        <v>0</v>
      </c>
      <c r="P113" s="128">
        <v>0</v>
      </c>
      <c r="Q113" s="114">
        <v>0</v>
      </c>
      <c r="R113" s="114">
        <v>0</v>
      </c>
      <c r="S113" s="96">
        <f t="shared" si="31"/>
        <v>1</v>
      </c>
      <c r="T113" s="96" t="str">
        <f t="shared" si="26"/>
        <v>ok</v>
      </c>
      <c r="U113" s="114">
        <f t="shared" si="27"/>
        <v>0</v>
      </c>
      <c r="V113" s="114">
        <v>0</v>
      </c>
      <c r="W113" s="96">
        <f t="shared" si="28"/>
        <v>6</v>
      </c>
      <c r="X113" s="96">
        <f>+I113-'[1]12mini'!K113</f>
        <v>0</v>
      </c>
      <c r="Y113" s="112"/>
      <c r="Z113" s="111">
        <f t="shared" si="29"/>
        <v>9</v>
      </c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</row>
    <row r="114" spans="1:240" ht="18" customHeight="1">
      <c r="A114" s="133">
        <v>99</v>
      </c>
      <c r="B114" s="135">
        <v>10</v>
      </c>
      <c r="C114" s="145"/>
      <c r="D114" s="144" t="s">
        <v>138</v>
      </c>
      <c r="E114" s="134" t="s">
        <v>211</v>
      </c>
      <c r="F114" s="105">
        <v>24</v>
      </c>
      <c r="G114" s="105">
        <v>24</v>
      </c>
      <c r="H114" s="143">
        <v>24</v>
      </c>
      <c r="I114" s="105">
        <f>'[1]12mini'!K114</f>
        <v>24</v>
      </c>
      <c r="J114" s="114">
        <v>1</v>
      </c>
      <c r="K114" s="114">
        <v>1</v>
      </c>
      <c r="L114" s="114">
        <v>1</v>
      </c>
      <c r="M114" s="128">
        <v>0</v>
      </c>
      <c r="N114" s="114">
        <v>0</v>
      </c>
      <c r="O114" s="114">
        <v>0</v>
      </c>
      <c r="P114" s="128">
        <v>0</v>
      </c>
      <c r="Q114" s="114">
        <v>0</v>
      </c>
      <c r="R114" s="114">
        <v>0</v>
      </c>
      <c r="S114" s="96">
        <f t="shared" si="31"/>
        <v>0</v>
      </c>
      <c r="T114" s="96" t="str">
        <f t="shared" si="26"/>
        <v>ok</v>
      </c>
      <c r="U114" s="114">
        <f t="shared" si="27"/>
        <v>0</v>
      </c>
      <c r="V114" s="114">
        <v>6</v>
      </c>
      <c r="W114" s="96">
        <f t="shared" si="28"/>
        <v>18</v>
      </c>
      <c r="X114" s="96">
        <f>+I114-'[1]12mini'!K114</f>
        <v>0</v>
      </c>
      <c r="Y114" s="112"/>
      <c r="Z114" s="111">
        <f t="shared" si="29"/>
        <v>25</v>
      </c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</row>
    <row r="115" spans="1:240" ht="18" customHeight="1">
      <c r="A115" s="133"/>
      <c r="B115" s="135"/>
      <c r="C115" s="142"/>
      <c r="D115" s="141" t="s">
        <v>113</v>
      </c>
      <c r="E115" s="134"/>
      <c r="F115" s="108">
        <f aca="true" t="shared" si="32" ref="F115:L115">SUM(F105:F114)</f>
        <v>196</v>
      </c>
      <c r="G115" s="108">
        <f t="shared" si="32"/>
        <v>196</v>
      </c>
      <c r="H115" s="108">
        <f t="shared" si="32"/>
        <v>196</v>
      </c>
      <c r="I115" s="108">
        <f t="shared" si="32"/>
        <v>189</v>
      </c>
      <c r="J115" s="139">
        <f t="shared" si="32"/>
        <v>14</v>
      </c>
      <c r="K115" s="139">
        <f t="shared" si="32"/>
        <v>14</v>
      </c>
      <c r="L115" s="139">
        <f t="shared" si="32"/>
        <v>14</v>
      </c>
      <c r="M115" s="140">
        <v>4</v>
      </c>
      <c r="N115" s="139">
        <f>SUM(N105:N114)</f>
        <v>4</v>
      </c>
      <c r="O115" s="139">
        <f>SUM(O105:O114)</f>
        <v>4</v>
      </c>
      <c r="P115" s="139">
        <f>SUM(P105:P114)</f>
        <v>41</v>
      </c>
      <c r="Q115" s="139">
        <f>SUM(Q105:Q114)</f>
        <v>41</v>
      </c>
      <c r="R115" s="139">
        <f>SUM(R105:R114)</f>
        <v>41</v>
      </c>
      <c r="S115" s="96">
        <f t="shared" si="31"/>
        <v>7</v>
      </c>
      <c r="T115" s="96" t="str">
        <f t="shared" si="26"/>
        <v>ok</v>
      </c>
      <c r="U115" s="114">
        <f t="shared" si="27"/>
        <v>0</v>
      </c>
      <c r="V115" s="139">
        <f>SUM(V105:V114)</f>
        <v>65</v>
      </c>
      <c r="W115" s="96">
        <f t="shared" si="28"/>
        <v>131</v>
      </c>
      <c r="X115" s="96">
        <f>+I115-'[1]12mini'!K115</f>
        <v>0</v>
      </c>
      <c r="Y115" s="112"/>
      <c r="Z115" s="111">
        <f t="shared" si="29"/>
        <v>214</v>
      </c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</row>
    <row r="116" spans="1:240" ht="18" customHeight="1">
      <c r="A116" s="133">
        <v>100</v>
      </c>
      <c r="B116" s="138">
        <v>1</v>
      </c>
      <c r="C116" s="132" t="s">
        <v>272</v>
      </c>
      <c r="D116" s="133" t="s">
        <v>140</v>
      </c>
      <c r="E116" s="134" t="s">
        <v>189</v>
      </c>
      <c r="F116" s="105">
        <v>35</v>
      </c>
      <c r="G116" s="130">
        <v>33</v>
      </c>
      <c r="H116" s="130">
        <v>33</v>
      </c>
      <c r="I116" s="105">
        <f>'[1]12mini'!K116</f>
        <v>35</v>
      </c>
      <c r="J116" s="137">
        <v>1</v>
      </c>
      <c r="K116" s="114">
        <v>1</v>
      </c>
      <c r="L116" s="114">
        <v>1</v>
      </c>
      <c r="M116" s="128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96">
        <f t="shared" si="31"/>
        <v>-2</v>
      </c>
      <c r="T116" s="96" t="str">
        <f t="shared" si="26"/>
        <v>false</v>
      </c>
      <c r="U116" s="114">
        <f t="shared" si="27"/>
        <v>2</v>
      </c>
      <c r="V116" s="114">
        <v>34</v>
      </c>
      <c r="W116" s="96">
        <f t="shared" si="28"/>
        <v>-1</v>
      </c>
      <c r="X116" s="96">
        <f>+I116-'[1]12mini'!K116</f>
        <v>0</v>
      </c>
      <c r="Y116" s="112"/>
      <c r="Z116" s="111">
        <f t="shared" si="29"/>
        <v>34</v>
      </c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</row>
    <row r="117" spans="1:240" ht="18" customHeight="1">
      <c r="A117" s="133">
        <v>101</v>
      </c>
      <c r="B117" s="135">
        <v>2</v>
      </c>
      <c r="C117" s="132"/>
      <c r="D117" s="133" t="s">
        <v>141</v>
      </c>
      <c r="E117" s="134" t="s">
        <v>189</v>
      </c>
      <c r="F117" s="105">
        <v>53</v>
      </c>
      <c r="G117" s="130">
        <v>51</v>
      </c>
      <c r="H117" s="130">
        <v>51</v>
      </c>
      <c r="I117" s="105">
        <f>'[1]12mini'!K117</f>
        <v>52</v>
      </c>
      <c r="J117" s="136">
        <v>6</v>
      </c>
      <c r="K117" s="114">
        <v>6</v>
      </c>
      <c r="L117" s="114">
        <v>6</v>
      </c>
      <c r="M117" s="128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96">
        <f t="shared" si="31"/>
        <v>-1</v>
      </c>
      <c r="T117" s="96" t="str">
        <f t="shared" si="26"/>
        <v>false</v>
      </c>
      <c r="U117" s="114">
        <f t="shared" si="27"/>
        <v>2</v>
      </c>
      <c r="V117" s="114">
        <v>52</v>
      </c>
      <c r="W117" s="96">
        <f t="shared" si="28"/>
        <v>-1</v>
      </c>
      <c r="X117" s="96">
        <f>+I117-'[1]12mini'!K117</f>
        <v>0</v>
      </c>
      <c r="Y117" s="112"/>
      <c r="Z117" s="111">
        <f t="shared" si="29"/>
        <v>57</v>
      </c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 t="s">
        <v>271</v>
      </c>
      <c r="BL117" s="96"/>
      <c r="BM117" s="96"/>
      <c r="BN117" s="96" t="s">
        <v>271</v>
      </c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 t="s">
        <v>270</v>
      </c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</row>
    <row r="118" spans="1:240" ht="18" customHeight="1">
      <c r="A118" s="133">
        <v>102</v>
      </c>
      <c r="B118" s="135">
        <v>3</v>
      </c>
      <c r="C118" s="132"/>
      <c r="D118" s="133" t="s">
        <v>142</v>
      </c>
      <c r="E118" s="134" t="s">
        <v>189</v>
      </c>
      <c r="F118" s="105">
        <v>46</v>
      </c>
      <c r="G118" s="130">
        <v>45</v>
      </c>
      <c r="H118" s="130">
        <v>45</v>
      </c>
      <c r="I118" s="105">
        <f>'[1]12mini'!K118</f>
        <v>45</v>
      </c>
      <c r="J118" s="129">
        <v>8</v>
      </c>
      <c r="K118" s="114">
        <v>8</v>
      </c>
      <c r="L118" s="114">
        <v>8</v>
      </c>
      <c r="M118" s="128">
        <v>0</v>
      </c>
      <c r="N118" s="114">
        <v>0</v>
      </c>
      <c r="O118" s="114">
        <v>0</v>
      </c>
      <c r="P118" s="114">
        <v>0</v>
      </c>
      <c r="Q118" s="114">
        <v>0</v>
      </c>
      <c r="R118" s="114">
        <v>0</v>
      </c>
      <c r="S118" s="96">
        <f t="shared" si="31"/>
        <v>0</v>
      </c>
      <c r="T118" s="96" t="str">
        <f t="shared" si="26"/>
        <v>ok</v>
      </c>
      <c r="U118" s="114">
        <f t="shared" si="27"/>
        <v>1</v>
      </c>
      <c r="V118" s="114">
        <v>44</v>
      </c>
      <c r="W118" s="96">
        <f t="shared" si="28"/>
        <v>1</v>
      </c>
      <c r="X118" s="96">
        <f>+I118-'[1]12mini'!K118</f>
        <v>0</v>
      </c>
      <c r="Y118" s="112"/>
      <c r="Z118" s="111">
        <f t="shared" si="29"/>
        <v>53</v>
      </c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</row>
    <row r="119" spans="1:240" ht="18" customHeight="1">
      <c r="A119" s="133">
        <v>103</v>
      </c>
      <c r="B119" s="135">
        <v>4</v>
      </c>
      <c r="C119" s="132"/>
      <c r="D119" s="133" t="s">
        <v>143</v>
      </c>
      <c r="E119" s="134" t="s">
        <v>189</v>
      </c>
      <c r="F119" s="105">
        <v>123</v>
      </c>
      <c r="G119" s="130">
        <v>115</v>
      </c>
      <c r="H119" s="130">
        <v>115</v>
      </c>
      <c r="I119" s="105">
        <f>'[1]12mini'!K119</f>
        <v>115</v>
      </c>
      <c r="J119" s="129">
        <v>35</v>
      </c>
      <c r="K119" s="114">
        <v>31</v>
      </c>
      <c r="L119" s="114">
        <v>31</v>
      </c>
      <c r="M119" s="128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96">
        <f t="shared" si="31"/>
        <v>0</v>
      </c>
      <c r="T119" s="96" t="str">
        <f t="shared" si="26"/>
        <v>ok</v>
      </c>
      <c r="U119" s="114">
        <f t="shared" si="27"/>
        <v>8</v>
      </c>
      <c r="V119" s="114">
        <v>114</v>
      </c>
      <c r="W119" s="96">
        <f t="shared" si="28"/>
        <v>1</v>
      </c>
      <c r="X119" s="96">
        <f>+I119-'[1]12mini'!K119</f>
        <v>0</v>
      </c>
      <c r="Y119" s="112"/>
      <c r="Z119" s="111">
        <f t="shared" si="29"/>
        <v>146</v>
      </c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</row>
    <row r="120" spans="1:240" ht="18" customHeight="1">
      <c r="A120" s="133">
        <v>104</v>
      </c>
      <c r="B120" s="135">
        <v>5</v>
      </c>
      <c r="C120" s="132"/>
      <c r="D120" s="133" t="s">
        <v>144</v>
      </c>
      <c r="E120" s="134" t="s">
        <v>189</v>
      </c>
      <c r="F120" s="105">
        <v>46</v>
      </c>
      <c r="G120" s="130">
        <v>46</v>
      </c>
      <c r="H120" s="130">
        <v>46</v>
      </c>
      <c r="I120" s="105">
        <f>'[1]12mini'!K120</f>
        <v>46</v>
      </c>
      <c r="J120" s="129">
        <v>16</v>
      </c>
      <c r="K120" s="114">
        <v>16</v>
      </c>
      <c r="L120" s="114">
        <v>16</v>
      </c>
      <c r="M120" s="128">
        <v>1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96">
        <f t="shared" si="31"/>
        <v>0</v>
      </c>
      <c r="T120" s="96" t="str">
        <f t="shared" si="26"/>
        <v>ok</v>
      </c>
      <c r="U120" s="114">
        <f t="shared" si="27"/>
        <v>0</v>
      </c>
      <c r="V120" s="114">
        <v>36</v>
      </c>
      <c r="W120" s="96">
        <f t="shared" si="28"/>
        <v>10</v>
      </c>
      <c r="X120" s="96">
        <f>+I120-'[1]12mini'!K120</f>
        <v>0</v>
      </c>
      <c r="Y120" s="112"/>
      <c r="Z120" s="111">
        <f t="shared" si="29"/>
        <v>62</v>
      </c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</row>
    <row r="121" spans="1:240" ht="18" customHeight="1">
      <c r="A121" s="133">
        <v>105</v>
      </c>
      <c r="B121" s="127">
        <v>6</v>
      </c>
      <c r="C121" s="132"/>
      <c r="D121" s="131" t="s">
        <v>145</v>
      </c>
      <c r="E121" s="124" t="s">
        <v>189</v>
      </c>
      <c r="F121" s="105">
        <v>83</v>
      </c>
      <c r="G121" s="130">
        <v>78</v>
      </c>
      <c r="H121" s="130">
        <v>78</v>
      </c>
      <c r="I121" s="105">
        <f>'[1]12mini'!K121</f>
        <v>78</v>
      </c>
      <c r="J121" s="129">
        <v>13</v>
      </c>
      <c r="K121" s="114">
        <v>8</v>
      </c>
      <c r="L121" s="114">
        <v>8</v>
      </c>
      <c r="M121" s="128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96">
        <f t="shared" si="31"/>
        <v>0</v>
      </c>
      <c r="T121" s="96" t="str">
        <f t="shared" si="26"/>
        <v>ok</v>
      </c>
      <c r="U121" s="114">
        <f t="shared" si="27"/>
        <v>5</v>
      </c>
      <c r="V121" s="114">
        <v>58</v>
      </c>
      <c r="W121" s="96">
        <f t="shared" si="28"/>
        <v>20</v>
      </c>
      <c r="X121" s="96">
        <f>+I121-'[1]12mini'!K121</f>
        <v>0</v>
      </c>
      <c r="Y121" s="112"/>
      <c r="Z121" s="111">
        <f t="shared" si="29"/>
        <v>86</v>
      </c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</row>
    <row r="122" spans="1:240" ht="18" customHeight="1">
      <c r="A122" s="119"/>
      <c r="B122" s="127"/>
      <c r="C122" s="126"/>
      <c r="D122" s="125" t="s">
        <v>113</v>
      </c>
      <c r="E122" s="124"/>
      <c r="F122" s="123">
        <f aca="true" t="shared" si="33" ref="F122:L122">SUM(F116:F121)</f>
        <v>386</v>
      </c>
      <c r="G122" s="123">
        <f t="shared" si="33"/>
        <v>368</v>
      </c>
      <c r="H122" s="123">
        <f t="shared" si="33"/>
        <v>368</v>
      </c>
      <c r="I122" s="123">
        <f t="shared" si="33"/>
        <v>371</v>
      </c>
      <c r="J122" s="123">
        <f t="shared" si="33"/>
        <v>79</v>
      </c>
      <c r="K122" s="123">
        <f t="shared" si="33"/>
        <v>70</v>
      </c>
      <c r="L122" s="123">
        <f t="shared" si="33"/>
        <v>70</v>
      </c>
      <c r="M122" s="122">
        <v>1</v>
      </c>
      <c r="N122" s="121">
        <f>SUM(N116:N121)</f>
        <v>0</v>
      </c>
      <c r="O122" s="121">
        <f>SUM(O116:O121)</f>
        <v>0</v>
      </c>
      <c r="P122" s="121">
        <f>SUM(P116:P121)</f>
        <v>0</v>
      </c>
      <c r="Q122" s="121">
        <f>SUM(Q116:Q121)</f>
        <v>0</v>
      </c>
      <c r="R122" s="121">
        <f>SUM(R116:R121)</f>
        <v>0</v>
      </c>
      <c r="S122" s="96">
        <f t="shared" si="31"/>
        <v>-3</v>
      </c>
      <c r="T122" s="96" t="str">
        <f t="shared" si="26"/>
        <v>false</v>
      </c>
      <c r="U122" s="114">
        <f t="shared" si="27"/>
        <v>18</v>
      </c>
      <c r="V122" s="120">
        <f>SUM(V116:V121)</f>
        <v>338</v>
      </c>
      <c r="W122" s="96">
        <f t="shared" si="28"/>
        <v>30</v>
      </c>
      <c r="X122" s="96">
        <f>+I122-'[1]12mini'!K122</f>
        <v>0</v>
      </c>
      <c r="Y122" s="112"/>
      <c r="Z122" s="111">
        <f t="shared" si="29"/>
        <v>438</v>
      </c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</row>
    <row r="123" spans="1:240" ht="18" customHeight="1">
      <c r="A123" s="119"/>
      <c r="B123" s="118" t="s">
        <v>269</v>
      </c>
      <c r="C123" s="117"/>
      <c r="D123" s="117"/>
      <c r="E123" s="116"/>
      <c r="F123" s="116">
        <f aca="true" t="shared" si="34" ref="F123:L123">+F122+F115+F104+F94+F90+F81+F65+F55+F43+F35+F30+F20+F16</f>
        <v>5120</v>
      </c>
      <c r="G123" s="116">
        <f t="shared" si="34"/>
        <v>5102</v>
      </c>
      <c r="H123" s="116">
        <f t="shared" si="34"/>
        <v>5101</v>
      </c>
      <c r="I123" s="116">
        <f t="shared" si="34"/>
        <v>4979</v>
      </c>
      <c r="J123" s="113">
        <f t="shared" si="34"/>
        <v>518</v>
      </c>
      <c r="K123" s="113">
        <f t="shared" si="34"/>
        <v>507</v>
      </c>
      <c r="L123" s="113">
        <f t="shared" si="34"/>
        <v>489</v>
      </c>
      <c r="M123" s="115">
        <v>110</v>
      </c>
      <c r="N123" s="113">
        <f>+N122+N115+N104+N94+N90+N81+N65+N55+N43+N35+N30+N20+N16</f>
        <v>107</v>
      </c>
      <c r="O123" s="113">
        <f>+O122+O115+O104+O94+O90+O81+O65+O55+O43+O35+O30+O20+O16</f>
        <v>107</v>
      </c>
      <c r="P123" s="113">
        <f>+P122+P115+P104+P94+P90+P81+P65+P55+P43+P35+P30+P20+P16</f>
        <v>52</v>
      </c>
      <c r="Q123" s="113">
        <f>+Q122+Q115+Q104+Q94+Q90+Q81+Q65+Q55+Q43+Q35+Q30+Q20+Q16</f>
        <v>52</v>
      </c>
      <c r="R123" s="113">
        <f>+R122+R115+R104+R94+R90+R81+R65+R55+R43+R35+R30+R20+R16</f>
        <v>52</v>
      </c>
      <c r="S123" s="96">
        <f t="shared" si="31"/>
        <v>123</v>
      </c>
      <c r="T123" s="96" t="str">
        <f t="shared" si="26"/>
        <v>ok</v>
      </c>
      <c r="U123" s="114">
        <f t="shared" si="27"/>
        <v>18</v>
      </c>
      <c r="V123" s="113">
        <f>+V122+V115+V104+V94+V90+V81+V65+V55+V43+V35+V30+V20+V16</f>
        <v>4361</v>
      </c>
      <c r="W123" s="96">
        <f t="shared" si="28"/>
        <v>741</v>
      </c>
      <c r="X123" s="96">
        <f>+I123-'[1]12mini'!K123</f>
        <v>0</v>
      </c>
      <c r="Y123" s="112"/>
      <c r="Z123" s="111">
        <f t="shared" si="29"/>
        <v>5698</v>
      </c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</row>
    <row r="124" spans="1:240" ht="17.25" customHeight="1">
      <c r="A124" s="98"/>
      <c r="B124" s="98"/>
      <c r="C124" s="99"/>
      <c r="D124" s="98"/>
      <c r="E124" s="99"/>
      <c r="F124" s="99"/>
      <c r="G124" s="99"/>
      <c r="H124" s="99"/>
      <c r="I124" s="98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7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</row>
    <row r="125" spans="1:240" ht="17.25" customHeight="1">
      <c r="A125" s="98"/>
      <c r="B125" s="98"/>
      <c r="C125" s="99"/>
      <c r="D125" s="98"/>
      <c r="E125" s="99"/>
      <c r="F125" s="99">
        <f>+F123-G123</f>
        <v>18</v>
      </c>
      <c r="G125" s="110"/>
      <c r="H125" s="99"/>
      <c r="I125" s="98"/>
      <c r="J125" s="96">
        <f>459+226</f>
        <v>685</v>
      </c>
      <c r="K125" s="96"/>
      <c r="L125" s="96"/>
      <c r="M125" s="96"/>
      <c r="N125" s="96"/>
      <c r="O125" s="96"/>
      <c r="P125" s="96"/>
      <c r="Q125" s="96"/>
      <c r="R125" s="96"/>
      <c r="S125" s="96">
        <f>+G123-I123</f>
        <v>123</v>
      </c>
      <c r="T125" s="96"/>
      <c r="U125" s="97"/>
      <c r="V125" s="96">
        <f>4361-2676</f>
        <v>1685</v>
      </c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</row>
    <row r="126" spans="1:240" ht="17.25" customHeight="1">
      <c r="A126" s="98"/>
      <c r="B126" s="98"/>
      <c r="C126" s="99"/>
      <c r="D126" s="98"/>
      <c r="E126" s="99"/>
      <c r="F126" s="99"/>
      <c r="G126" s="109"/>
      <c r="H126" s="99"/>
      <c r="I126" s="98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7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</row>
    <row r="127" spans="1:240" ht="17.25" customHeight="1">
      <c r="A127" s="98"/>
      <c r="B127" s="98"/>
      <c r="C127" s="99"/>
      <c r="D127" s="98"/>
      <c r="E127" s="99"/>
      <c r="F127" s="99"/>
      <c r="G127" s="109"/>
      <c r="H127" s="99"/>
      <c r="I127" s="98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7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</row>
    <row r="128" spans="1:240" ht="17.25" customHeight="1">
      <c r="A128" s="98"/>
      <c r="B128" s="98"/>
      <c r="C128" s="99"/>
      <c r="D128" s="98"/>
      <c r="E128" s="99"/>
      <c r="F128" s="99"/>
      <c r="G128" s="109"/>
      <c r="H128" s="99"/>
      <c r="I128" s="98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7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</row>
    <row r="129" spans="1:240" ht="17.25" customHeight="1">
      <c r="A129" s="98"/>
      <c r="B129" s="98"/>
      <c r="C129" s="99"/>
      <c r="D129" s="98"/>
      <c r="E129" s="99"/>
      <c r="F129" s="99"/>
      <c r="G129" s="109"/>
      <c r="H129" s="99"/>
      <c r="I129" s="98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7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</row>
    <row r="130" spans="1:240" ht="17.25" customHeight="1">
      <c r="A130" s="98"/>
      <c r="B130" s="98"/>
      <c r="C130" s="99"/>
      <c r="D130" s="98"/>
      <c r="E130" s="99">
        <v>10.983</v>
      </c>
      <c r="F130" s="99"/>
      <c r="G130" s="109"/>
      <c r="H130" s="99"/>
      <c r="I130" s="98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7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</row>
    <row r="131" spans="1:240" ht="17.25" customHeight="1">
      <c r="A131" s="98"/>
      <c r="B131" s="98"/>
      <c r="C131" s="99"/>
      <c r="D131" s="98"/>
      <c r="E131" s="99"/>
      <c r="F131" s="99"/>
      <c r="G131" s="99"/>
      <c r="H131" s="99"/>
      <c r="I131" s="98"/>
      <c r="J131" s="107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7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</row>
    <row r="132" spans="1:240" ht="17.25" customHeight="1">
      <c r="A132" s="98"/>
      <c r="B132" s="98"/>
      <c r="C132" s="99"/>
      <c r="D132" s="98"/>
      <c r="E132" s="99"/>
      <c r="F132" s="105">
        <f>'[1]1'!F125</f>
        <v>14947</v>
      </c>
      <c r="G132" s="105">
        <f>'[1]1'!G125</f>
        <v>14944</v>
      </c>
      <c r="H132" s="105">
        <f>'[1]1'!H125</f>
        <v>14937</v>
      </c>
      <c r="I132" s="98"/>
      <c r="J132" s="107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7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</row>
    <row r="133" spans="1:240" ht="17.25" customHeight="1">
      <c r="A133" s="98"/>
      <c r="B133" s="98"/>
      <c r="C133" s="99"/>
      <c r="D133" s="98"/>
      <c r="E133" s="99"/>
      <c r="F133" s="108">
        <f>+F132+F123</f>
        <v>20067</v>
      </c>
      <c r="G133" s="108">
        <f>+G132+G123</f>
        <v>20046</v>
      </c>
      <c r="H133" s="108">
        <f>+H132+H123</f>
        <v>20038</v>
      </c>
      <c r="I133" s="98">
        <f>+F133-G133</f>
        <v>21</v>
      </c>
      <c r="J133" s="107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7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</row>
    <row r="134" spans="1:240" ht="17.25" customHeight="1">
      <c r="A134" s="98"/>
      <c r="B134" s="98"/>
      <c r="C134" s="99"/>
      <c r="D134" s="98"/>
      <c r="E134" s="99"/>
      <c r="F134" s="99"/>
      <c r="G134" s="99"/>
      <c r="H134" s="99"/>
      <c r="I134" s="98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7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</row>
    <row r="135" spans="1:240" ht="17.25" customHeight="1">
      <c r="A135" s="98"/>
      <c r="B135" s="98"/>
      <c r="C135" s="99"/>
      <c r="D135" s="98"/>
      <c r="E135" s="99"/>
      <c r="F135" s="99"/>
      <c r="G135" s="99"/>
      <c r="H135" s="99"/>
      <c r="I135" s="98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7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</row>
    <row r="136" spans="1:240" ht="17.25" customHeight="1">
      <c r="A136" s="98"/>
      <c r="B136" s="98"/>
      <c r="C136" s="99"/>
      <c r="D136" s="98"/>
      <c r="E136" s="99"/>
      <c r="F136" s="99"/>
      <c r="G136" s="99"/>
      <c r="H136" s="99"/>
      <c r="I136" s="98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7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  <c r="IA136" s="96"/>
      <c r="IB136" s="96"/>
      <c r="IC136" s="96"/>
      <c r="ID136" s="96"/>
      <c r="IE136" s="96"/>
      <c r="IF136" s="96"/>
    </row>
    <row r="137" spans="1:240" ht="17.25" customHeight="1">
      <c r="A137" s="98"/>
      <c r="B137" s="98"/>
      <c r="C137" s="99"/>
      <c r="D137" s="98"/>
      <c r="E137" s="106" t="s">
        <v>268</v>
      </c>
      <c r="F137" s="105">
        <f>F123-F138-F139</f>
        <v>4712</v>
      </c>
      <c r="G137" s="105">
        <f>+G123-G138-G139</f>
        <v>4718</v>
      </c>
      <c r="H137" s="99"/>
      <c r="I137" s="98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7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</row>
    <row r="138" spans="1:240" ht="17.25" customHeight="1">
      <c r="A138" s="98"/>
      <c r="B138" s="98"/>
      <c r="C138" s="99"/>
      <c r="D138" s="98"/>
      <c r="E138" s="106" t="s">
        <v>267</v>
      </c>
      <c r="F138" s="105">
        <f>+F36+F37+F82+F96+F105+F106</f>
        <v>312</v>
      </c>
      <c r="G138" s="105">
        <f>+G36+G37+G82+G96+G105+G106</f>
        <v>312</v>
      </c>
      <c r="H138" s="99"/>
      <c r="I138" s="98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7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</row>
    <row r="139" spans="1:240" ht="17.25" customHeight="1">
      <c r="A139" s="98"/>
      <c r="B139" s="98"/>
      <c r="C139" s="99"/>
      <c r="D139" s="98"/>
      <c r="E139" s="106" t="s">
        <v>266</v>
      </c>
      <c r="F139" s="105">
        <f>F114+F113+F108+F64+F54+F53+F47+F42</f>
        <v>96</v>
      </c>
      <c r="G139" s="105">
        <f>+G42+G47+G53+G64+G108+G111+G113</f>
        <v>72</v>
      </c>
      <c r="H139" s="99"/>
      <c r="I139" s="98"/>
      <c r="J139" s="96"/>
      <c r="K139" s="96" t="s">
        <v>265</v>
      </c>
      <c r="L139" s="96"/>
      <c r="M139" s="96"/>
      <c r="N139" s="96" t="s">
        <v>264</v>
      </c>
      <c r="O139" s="96"/>
      <c r="P139" s="96"/>
      <c r="Q139" s="96"/>
      <c r="R139" s="96"/>
      <c r="S139" s="96"/>
      <c r="T139" s="96"/>
      <c r="U139" s="97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</row>
    <row r="140" spans="1:240" ht="17.25" customHeight="1">
      <c r="A140" s="98"/>
      <c r="B140" s="98"/>
      <c r="C140" s="99"/>
      <c r="D140" s="98"/>
      <c r="E140" s="106"/>
      <c r="F140" s="105">
        <f>J123</f>
        <v>518</v>
      </c>
      <c r="G140" s="105">
        <f>K123</f>
        <v>507</v>
      </c>
      <c r="H140" s="99"/>
      <c r="I140" s="98">
        <f>$I$16</f>
        <v>656</v>
      </c>
      <c r="J140" s="96">
        <f>$G$16</f>
        <v>670</v>
      </c>
      <c r="K140" s="102">
        <f>$K$16</f>
        <v>78</v>
      </c>
      <c r="L140" s="96"/>
      <c r="M140" s="96"/>
      <c r="N140" s="96">
        <f>$N$16</f>
        <v>0</v>
      </c>
      <c r="O140" s="96"/>
      <c r="P140" s="96"/>
      <c r="Q140" s="96"/>
      <c r="R140" s="96"/>
      <c r="S140" s="96"/>
      <c r="T140" s="96"/>
      <c r="U140" s="97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  <c r="IA140" s="96"/>
      <c r="IB140" s="96"/>
      <c r="IC140" s="96"/>
      <c r="ID140" s="96"/>
      <c r="IE140" s="96"/>
      <c r="IF140" s="96"/>
    </row>
    <row r="141" spans="1:240" ht="17.25" customHeight="1">
      <c r="A141" s="98"/>
      <c r="B141" s="98"/>
      <c r="C141" s="99"/>
      <c r="D141" s="98"/>
      <c r="E141" s="106"/>
      <c r="F141" s="105">
        <f>M123</f>
        <v>110</v>
      </c>
      <c r="G141" s="105">
        <f>N123</f>
        <v>107</v>
      </c>
      <c r="H141" s="99"/>
      <c r="I141" s="98">
        <f>$I$20</f>
        <v>270</v>
      </c>
      <c r="J141" s="96">
        <f>$G$20</f>
        <v>276</v>
      </c>
      <c r="K141" s="102">
        <f>$K$20</f>
        <v>78</v>
      </c>
      <c r="L141" s="96"/>
      <c r="M141" s="96"/>
      <c r="N141" s="96">
        <f>$N$20</f>
        <v>0</v>
      </c>
      <c r="O141" s="96"/>
      <c r="P141" s="96"/>
      <c r="Q141" s="96"/>
      <c r="R141" s="96"/>
      <c r="S141" s="96"/>
      <c r="T141" s="96"/>
      <c r="U141" s="97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</row>
    <row r="142" spans="1:240" ht="17.25" customHeight="1">
      <c r="A142" s="98"/>
      <c r="B142" s="98"/>
      <c r="C142" s="99"/>
      <c r="D142" s="98"/>
      <c r="E142" s="106"/>
      <c r="F142" s="105">
        <f>P123</f>
        <v>52</v>
      </c>
      <c r="G142" s="105">
        <f>Q123</f>
        <v>52</v>
      </c>
      <c r="H142" s="99"/>
      <c r="I142" s="98">
        <f>$I$30</f>
        <v>346</v>
      </c>
      <c r="J142" s="96">
        <f>$G$30</f>
        <v>354</v>
      </c>
      <c r="K142" s="102">
        <f>$K$30</f>
        <v>28</v>
      </c>
      <c r="L142" s="96"/>
      <c r="M142" s="96"/>
      <c r="N142" s="96">
        <f>$N$30</f>
        <v>3</v>
      </c>
      <c r="O142" s="96"/>
      <c r="P142" s="96"/>
      <c r="Q142" s="96"/>
      <c r="R142" s="96"/>
      <c r="S142" s="96"/>
      <c r="T142" s="96"/>
      <c r="U142" s="97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</row>
    <row r="143" spans="1:240" ht="17.25" customHeight="1">
      <c r="A143" s="98"/>
      <c r="B143" s="98"/>
      <c r="C143" s="99"/>
      <c r="D143" s="98"/>
      <c r="E143" s="99"/>
      <c r="F143" s="99"/>
      <c r="G143" s="99"/>
      <c r="H143" s="99"/>
      <c r="I143" s="98">
        <f>$I$35</f>
        <v>271</v>
      </c>
      <c r="J143" s="96">
        <f>$G$35</f>
        <v>284</v>
      </c>
      <c r="K143" s="102">
        <f>$K$35</f>
        <v>22</v>
      </c>
      <c r="L143" s="96"/>
      <c r="M143" s="96"/>
      <c r="N143" s="96">
        <f>$N$35</f>
        <v>0</v>
      </c>
      <c r="O143" s="96"/>
      <c r="P143" s="96"/>
      <c r="Q143" s="96"/>
      <c r="R143" s="96"/>
      <c r="S143" s="96"/>
      <c r="T143" s="96"/>
      <c r="U143" s="97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</row>
    <row r="144" spans="1:240" ht="17.25" customHeight="1">
      <c r="A144" s="98"/>
      <c r="B144" s="98"/>
      <c r="C144" s="99"/>
      <c r="D144" s="98"/>
      <c r="E144" s="99"/>
      <c r="F144" s="99"/>
      <c r="G144" s="99"/>
      <c r="H144" s="99"/>
      <c r="I144" s="98">
        <f>$I$43</f>
        <v>245</v>
      </c>
      <c r="J144" s="96">
        <f>$G$43</f>
        <v>250</v>
      </c>
      <c r="K144" s="102">
        <f>$K$43</f>
        <v>40</v>
      </c>
      <c r="L144" s="96"/>
      <c r="M144" s="96"/>
      <c r="N144" s="96">
        <f>$N$43</f>
        <v>100</v>
      </c>
      <c r="O144" s="96"/>
      <c r="P144" s="96"/>
      <c r="Q144" s="96"/>
      <c r="R144" s="96"/>
      <c r="S144" s="96"/>
      <c r="T144" s="96"/>
      <c r="U144" s="97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</row>
    <row r="145" spans="1:240" ht="17.25" customHeight="1">
      <c r="A145" s="98"/>
      <c r="B145" s="98"/>
      <c r="C145" s="99"/>
      <c r="D145" s="98"/>
      <c r="E145" s="99"/>
      <c r="F145" s="99"/>
      <c r="G145" s="99"/>
      <c r="H145" s="99"/>
      <c r="I145" s="98">
        <f>$I$55</f>
        <v>99</v>
      </c>
      <c r="J145" s="96">
        <f>$G$55</f>
        <v>123</v>
      </c>
      <c r="K145" s="102">
        <f>$K$55</f>
        <v>5</v>
      </c>
      <c r="L145" s="96"/>
      <c r="M145" s="96"/>
      <c r="N145" s="96">
        <f>$N$55</f>
        <v>0</v>
      </c>
      <c r="O145" s="96"/>
      <c r="P145" s="96"/>
      <c r="Q145" s="96"/>
      <c r="R145" s="96"/>
      <c r="S145" s="96"/>
      <c r="T145" s="96"/>
      <c r="U145" s="97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</row>
    <row r="146" spans="1:240" ht="18" customHeight="1" thickBot="1">
      <c r="A146" s="98"/>
      <c r="B146" s="98"/>
      <c r="C146" s="99"/>
      <c r="D146" s="98"/>
      <c r="E146" s="99"/>
      <c r="F146" s="99"/>
      <c r="G146" s="99"/>
      <c r="H146" s="99"/>
      <c r="I146" s="98">
        <f>$I$65</f>
        <v>383</v>
      </c>
      <c r="J146" s="96">
        <f>$G$65</f>
        <v>384</v>
      </c>
      <c r="K146" s="102">
        <f>$K$65</f>
        <v>56</v>
      </c>
      <c r="L146" s="96"/>
      <c r="M146" s="96"/>
      <c r="N146" s="96">
        <f>$N$65</f>
        <v>0</v>
      </c>
      <c r="O146" s="96"/>
      <c r="P146" s="96"/>
      <c r="Q146" s="96"/>
      <c r="R146" s="96"/>
      <c r="S146" s="96"/>
      <c r="T146" s="96"/>
      <c r="U146" s="97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</row>
    <row r="147" spans="1:240" ht="18" customHeight="1" thickBot="1">
      <c r="A147" s="98"/>
      <c r="B147" s="98"/>
      <c r="C147" s="99"/>
      <c r="D147" s="98"/>
      <c r="E147" s="99"/>
      <c r="F147" s="104">
        <v>23</v>
      </c>
      <c r="G147" s="103">
        <v>19</v>
      </c>
      <c r="H147" s="99"/>
      <c r="I147" s="98">
        <f>$I$81</f>
        <v>755</v>
      </c>
      <c r="J147" s="96">
        <f>$G$81</f>
        <v>771</v>
      </c>
      <c r="K147" s="102">
        <f>$K$81</f>
        <v>31</v>
      </c>
      <c r="L147" s="96"/>
      <c r="M147" s="96"/>
      <c r="N147" s="96">
        <f>$N$81</f>
        <v>0</v>
      </c>
      <c r="O147" s="96"/>
      <c r="P147" s="96"/>
      <c r="Q147" s="96"/>
      <c r="R147" s="96"/>
      <c r="S147" s="96"/>
      <c r="T147" s="96"/>
      <c r="U147" s="97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</row>
    <row r="148" spans="1:240" ht="18" customHeight="1" thickBot="1">
      <c r="A148" s="98"/>
      <c r="B148" s="98"/>
      <c r="C148" s="99"/>
      <c r="D148" s="98"/>
      <c r="E148" s="99"/>
      <c r="F148" s="101">
        <v>24</v>
      </c>
      <c r="G148" s="100">
        <v>24</v>
      </c>
      <c r="H148" s="99"/>
      <c r="I148" s="98">
        <f>$I$90</f>
        <v>452</v>
      </c>
      <c r="J148" s="96">
        <f>$G$90</f>
        <v>455</v>
      </c>
      <c r="K148" s="102">
        <f>$K$90</f>
        <v>18</v>
      </c>
      <c r="L148" s="96"/>
      <c r="M148" s="96"/>
      <c r="N148" s="96">
        <f>$N$90</f>
        <v>0</v>
      </c>
      <c r="O148" s="96"/>
      <c r="P148" s="96"/>
      <c r="Q148" s="96"/>
      <c r="R148" s="96"/>
      <c r="S148" s="96"/>
      <c r="T148" s="96"/>
      <c r="U148" s="97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</row>
    <row r="149" spans="1:240" ht="18" customHeight="1" thickBot="1">
      <c r="A149" s="98"/>
      <c r="B149" s="98"/>
      <c r="C149" s="99"/>
      <c r="D149" s="98"/>
      <c r="E149" s="99"/>
      <c r="F149" s="101">
        <v>23</v>
      </c>
      <c r="G149" s="100">
        <v>23</v>
      </c>
      <c r="H149" s="99"/>
      <c r="I149" s="98">
        <f>$I$94</f>
        <v>224</v>
      </c>
      <c r="J149" s="96">
        <f>$G$94</f>
        <v>232</v>
      </c>
      <c r="K149" s="102">
        <f>$K$94</f>
        <v>21</v>
      </c>
      <c r="L149" s="96"/>
      <c r="M149" s="96"/>
      <c r="N149" s="96">
        <f>$N$94</f>
        <v>0</v>
      </c>
      <c r="O149" s="96"/>
      <c r="P149" s="96"/>
      <c r="Q149" s="96"/>
      <c r="R149" s="96"/>
      <c r="S149" s="96"/>
      <c r="T149" s="96"/>
      <c r="U149" s="97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</row>
    <row r="150" spans="1:240" ht="18" customHeight="1" thickBot="1">
      <c r="A150" s="98"/>
      <c r="B150" s="98"/>
      <c r="C150" s="99"/>
      <c r="D150" s="98"/>
      <c r="E150" s="99"/>
      <c r="F150" s="101">
        <v>16</v>
      </c>
      <c r="G150" s="100">
        <v>16</v>
      </c>
      <c r="H150" s="99"/>
      <c r="I150" s="98">
        <f>$I$104</f>
        <v>718</v>
      </c>
      <c r="J150" s="96">
        <f>$G$104</f>
        <v>739</v>
      </c>
      <c r="K150" s="102">
        <f>$K$104</f>
        <v>46</v>
      </c>
      <c r="L150" s="96"/>
      <c r="M150" s="96"/>
      <c r="N150" s="96">
        <f>$N$104</f>
        <v>0</v>
      </c>
      <c r="O150" s="96"/>
      <c r="P150" s="96"/>
      <c r="Q150" s="96"/>
      <c r="R150" s="96"/>
      <c r="S150" s="96"/>
      <c r="T150" s="96"/>
      <c r="U150" s="97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</row>
    <row r="151" spans="1:240" ht="18" customHeight="1" thickBot="1">
      <c r="A151" s="98"/>
      <c r="B151" s="98"/>
      <c r="C151" s="99"/>
      <c r="D151" s="98"/>
      <c r="E151" s="99"/>
      <c r="F151" s="101">
        <v>31</v>
      </c>
      <c r="G151" s="100">
        <v>31</v>
      </c>
      <c r="H151" s="99"/>
      <c r="I151" s="98">
        <f>$I$115</f>
        <v>189</v>
      </c>
      <c r="J151" s="96">
        <f>$G$115</f>
        <v>196</v>
      </c>
      <c r="K151" s="102">
        <f>$K$115</f>
        <v>14</v>
      </c>
      <c r="L151" s="96"/>
      <c r="M151" s="96"/>
      <c r="N151" s="96">
        <f>$N$115</f>
        <v>4</v>
      </c>
      <c r="O151" s="96"/>
      <c r="P151" s="96"/>
      <c r="Q151" s="96"/>
      <c r="R151" s="96"/>
      <c r="S151" s="96"/>
      <c r="T151" s="96"/>
      <c r="U151" s="97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</row>
    <row r="152" spans="1:240" ht="18" customHeight="1" thickBot="1">
      <c r="A152" s="98"/>
      <c r="B152" s="98"/>
      <c r="C152" s="99"/>
      <c r="D152" s="98"/>
      <c r="E152" s="99"/>
      <c r="F152" s="101">
        <v>42</v>
      </c>
      <c r="G152" s="100">
        <v>42</v>
      </c>
      <c r="H152" s="99"/>
      <c r="I152" s="98">
        <f>$I$122</f>
        <v>371</v>
      </c>
      <c r="J152" s="96">
        <f>$G$122</f>
        <v>368</v>
      </c>
      <c r="K152" s="102">
        <f>$K$122</f>
        <v>70</v>
      </c>
      <c r="L152" s="96"/>
      <c r="M152" s="96"/>
      <c r="N152" s="96">
        <f>$N$122</f>
        <v>0</v>
      </c>
      <c r="O152" s="96"/>
      <c r="P152" s="96"/>
      <c r="Q152" s="96"/>
      <c r="R152" s="96"/>
      <c r="S152" s="96"/>
      <c r="T152" s="96"/>
      <c r="U152" s="97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</row>
    <row r="153" spans="1:240" ht="18" customHeight="1" thickBot="1">
      <c r="A153" s="98"/>
      <c r="B153" s="98"/>
      <c r="C153" s="99"/>
      <c r="D153" s="98"/>
      <c r="E153" s="99"/>
      <c r="F153" s="101">
        <v>13</v>
      </c>
      <c r="G153" s="100">
        <v>7</v>
      </c>
      <c r="H153" s="99"/>
      <c r="I153" s="98">
        <f>SUM(I140:I152)</f>
        <v>4979</v>
      </c>
      <c r="J153" s="96">
        <f>SUM(J140:J152)</f>
        <v>5102</v>
      </c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7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</row>
    <row r="154" spans="1:240" ht="18" customHeight="1" thickBot="1">
      <c r="A154" s="98"/>
      <c r="B154" s="98"/>
      <c r="C154" s="99"/>
      <c r="D154" s="98"/>
      <c r="E154" s="99"/>
      <c r="F154" s="101">
        <v>20</v>
      </c>
      <c r="G154" s="100">
        <v>3</v>
      </c>
      <c r="H154" s="99"/>
      <c r="I154" s="98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7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</row>
    <row r="155" spans="1:240" ht="18" customHeight="1" thickBot="1">
      <c r="A155" s="98"/>
      <c r="B155" s="98"/>
      <c r="C155" s="99"/>
      <c r="D155" s="98"/>
      <c r="E155" s="99"/>
      <c r="F155" s="101">
        <v>16</v>
      </c>
      <c r="G155" s="100">
        <v>3</v>
      </c>
      <c r="H155" s="99"/>
      <c r="I155" s="98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7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</row>
    <row r="156" spans="1:240" ht="18" customHeight="1" thickBot="1">
      <c r="A156" s="98"/>
      <c r="B156" s="98"/>
      <c r="C156" s="99"/>
      <c r="D156" s="98"/>
      <c r="E156" s="99"/>
      <c r="F156" s="101">
        <v>24</v>
      </c>
      <c r="G156" s="100">
        <v>9</v>
      </c>
      <c r="H156" s="99"/>
      <c r="I156" s="98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7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</row>
    <row r="157" spans="1:240" ht="18" customHeight="1" thickBot="1">
      <c r="A157" s="98"/>
      <c r="B157" s="98"/>
      <c r="C157" s="99"/>
      <c r="D157" s="98"/>
      <c r="E157" s="99"/>
      <c r="F157" s="101">
        <v>14</v>
      </c>
      <c r="G157" s="100">
        <v>6</v>
      </c>
      <c r="H157" s="99"/>
      <c r="I157" s="98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7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</row>
    <row r="158" spans="1:240" ht="17.25" customHeight="1">
      <c r="A158" s="98"/>
      <c r="B158" s="98"/>
      <c r="C158" s="99"/>
      <c r="D158" s="98"/>
      <c r="E158" s="99"/>
      <c r="F158" s="99">
        <f>SUM(F147:F157)</f>
        <v>246</v>
      </c>
      <c r="G158" s="99">
        <f>SUM(G147:G157)</f>
        <v>183</v>
      </c>
      <c r="H158" s="99"/>
      <c r="I158" s="98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7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</row>
  </sheetData>
  <sheetProtection/>
  <autoFilter ref="D4:U124"/>
  <mergeCells count="3">
    <mergeCell ref="A1:I1"/>
    <mergeCell ref="A2:I2"/>
    <mergeCell ref="H3:I3"/>
  </mergeCells>
  <conditionalFormatting sqref="S5:T12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" footer="0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00"/>
  <sheetViews>
    <sheetView view="pageBreakPreview" zoomScale="60" zoomScalePageLayoutView="0" workbookViewId="0" topLeftCell="A85">
      <selection activeCell="V85" sqref="V1:Z65536"/>
    </sheetView>
  </sheetViews>
  <sheetFormatPr defaultColWidth="14.421875" defaultRowHeight="15" customHeight="1"/>
  <cols>
    <col min="1" max="1" width="6.8515625" style="2" customWidth="1"/>
    <col min="2" max="2" width="9.28125" style="2" customWidth="1"/>
    <col min="3" max="3" width="22.28125" style="2" customWidth="1"/>
    <col min="4" max="4" width="8.7109375" style="2" customWidth="1"/>
    <col min="5" max="5" width="9.28125" style="2" customWidth="1"/>
    <col min="6" max="6" width="12.57421875" style="2" customWidth="1"/>
    <col min="7" max="7" width="11.57421875" style="2" customWidth="1"/>
    <col min="8" max="8" width="11.140625" style="2" customWidth="1"/>
    <col min="9" max="9" width="10.7109375" style="2" customWidth="1"/>
    <col min="10" max="10" width="11.28125" style="2" customWidth="1"/>
    <col min="11" max="11" width="9.57421875" style="2" customWidth="1"/>
    <col min="12" max="12" width="10.8515625" style="2" customWidth="1"/>
    <col min="13" max="13" width="10.7109375" style="2" customWidth="1"/>
    <col min="14" max="14" width="8.7109375" style="2" customWidth="1"/>
    <col min="15" max="15" width="6.00390625" style="2" customWidth="1"/>
    <col min="16" max="16" width="6.8515625" style="2" customWidth="1"/>
    <col min="17" max="17" width="10.7109375" style="2" customWidth="1"/>
    <col min="18" max="18" width="6.57421875" style="2" hidden="1" customWidth="1"/>
    <col min="19" max="19" width="8.8515625" style="2" customWidth="1"/>
    <col min="20" max="20" width="7.8515625" style="2" customWidth="1"/>
    <col min="21" max="21" width="11.7109375" style="2" customWidth="1"/>
    <col min="22" max="22" width="7.140625" style="2" customWidth="1"/>
    <col min="23" max="23" width="9.421875" style="2" customWidth="1"/>
    <col min="24" max="24" width="7.421875" style="2" customWidth="1"/>
    <col min="25" max="25" width="8.421875" style="2" customWidth="1"/>
    <col min="26" max="26" width="10.140625" style="2" customWidth="1"/>
    <col min="27" max="27" width="8.57421875" style="2" customWidth="1"/>
    <col min="28" max="37" width="20.7109375" style="2" customWidth="1"/>
    <col min="38" max="16384" width="14.421875" style="2" customWidth="1"/>
  </cols>
  <sheetData>
    <row r="1" spans="1:37" ht="16.5" customHeight="1">
      <c r="A1" s="276" t="s">
        <v>308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197"/>
      <c r="W1" s="197"/>
      <c r="X1" s="197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6.5" customHeight="1">
      <c r="A2" s="277" t="s">
        <v>307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197"/>
      <c r="W2" s="197"/>
      <c r="X2" s="197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1:37" ht="16.5" customHeight="1">
      <c r="A3" s="205"/>
      <c r="B3" s="205"/>
      <c r="C3" s="228"/>
      <c r="D3" s="228"/>
      <c r="E3" s="228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196" t="s">
        <v>2</v>
      </c>
      <c r="R3" s="278">
        <f>'[1]Format I'!N3</f>
        <v>44265</v>
      </c>
      <c r="S3" s="234"/>
      <c r="T3" s="234"/>
      <c r="U3" s="234"/>
      <c r="V3" s="197"/>
      <c r="W3" s="197"/>
      <c r="X3" s="197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</row>
    <row r="4" spans="1:37" ht="16.5" customHeight="1">
      <c r="A4" s="279" t="s">
        <v>3</v>
      </c>
      <c r="B4" s="270" t="s">
        <v>4</v>
      </c>
      <c r="C4" s="280" t="s">
        <v>306</v>
      </c>
      <c r="D4" s="271" t="s">
        <v>6</v>
      </c>
      <c r="E4" s="271" t="s">
        <v>7</v>
      </c>
      <c r="F4" s="274" t="s">
        <v>8</v>
      </c>
      <c r="G4" s="230"/>
      <c r="H4" s="274" t="s">
        <v>9</v>
      </c>
      <c r="I4" s="234"/>
      <c r="J4" s="230"/>
      <c r="K4" s="275" t="s">
        <v>10</v>
      </c>
      <c r="L4" s="234"/>
      <c r="M4" s="230"/>
      <c r="N4" s="275" t="s">
        <v>11</v>
      </c>
      <c r="O4" s="234"/>
      <c r="P4" s="230"/>
      <c r="Q4" s="275" t="s">
        <v>12</v>
      </c>
      <c r="R4" s="234"/>
      <c r="S4" s="234"/>
      <c r="T4" s="234"/>
      <c r="U4" s="230"/>
      <c r="V4" s="197"/>
      <c r="W4" s="197"/>
      <c r="X4" s="197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</row>
    <row r="5" spans="1:37" ht="94.5" customHeight="1">
      <c r="A5" s="232"/>
      <c r="B5" s="232"/>
      <c r="C5" s="232"/>
      <c r="D5" s="232"/>
      <c r="E5" s="232"/>
      <c r="F5" s="226" t="s">
        <v>305</v>
      </c>
      <c r="G5" s="226" t="s">
        <v>14</v>
      </c>
      <c r="H5" s="226" t="s">
        <v>15</v>
      </c>
      <c r="I5" s="226" t="s">
        <v>16</v>
      </c>
      <c r="J5" s="226" t="s">
        <v>14</v>
      </c>
      <c r="K5" s="226" t="s">
        <v>17</v>
      </c>
      <c r="L5" s="225" t="s">
        <v>18</v>
      </c>
      <c r="M5" s="225" t="s">
        <v>19</v>
      </c>
      <c r="N5" s="225" t="s">
        <v>20</v>
      </c>
      <c r="O5" s="225" t="s">
        <v>21</v>
      </c>
      <c r="P5" s="225" t="s">
        <v>22</v>
      </c>
      <c r="Q5" s="225" t="s">
        <v>23</v>
      </c>
      <c r="R5" s="225" t="s">
        <v>24</v>
      </c>
      <c r="S5" s="225" t="s">
        <v>25</v>
      </c>
      <c r="T5" s="225" t="s">
        <v>26</v>
      </c>
      <c r="U5" s="225" t="s">
        <v>27</v>
      </c>
      <c r="V5" s="224"/>
      <c r="W5" s="224"/>
      <c r="X5" s="224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</row>
    <row r="6" spans="1:37" ht="19.5" customHeight="1">
      <c r="A6" s="222">
        <v>1</v>
      </c>
      <c r="B6" s="213">
        <v>2</v>
      </c>
      <c r="C6" s="214">
        <v>3</v>
      </c>
      <c r="D6" s="214">
        <v>4</v>
      </c>
      <c r="E6" s="214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4">
        <v>12</v>
      </c>
      <c r="M6" s="214">
        <v>13</v>
      </c>
      <c r="N6" s="214">
        <v>14</v>
      </c>
      <c r="O6" s="214">
        <v>15</v>
      </c>
      <c r="P6" s="214">
        <v>16</v>
      </c>
      <c r="Q6" s="214">
        <v>17</v>
      </c>
      <c r="R6" s="214">
        <v>18</v>
      </c>
      <c r="S6" s="214">
        <v>19</v>
      </c>
      <c r="T6" s="214">
        <v>20</v>
      </c>
      <c r="U6" s="221">
        <v>21</v>
      </c>
      <c r="V6" s="197"/>
      <c r="W6" s="197"/>
      <c r="X6" s="197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</row>
    <row r="7" spans="1:37" ht="16.5">
      <c r="A7" s="213">
        <v>1</v>
      </c>
      <c r="B7" s="270" t="s">
        <v>28</v>
      </c>
      <c r="C7" s="219" t="s">
        <v>29</v>
      </c>
      <c r="D7" s="214">
        <f>'Format-I mini'!H5</f>
        <v>42</v>
      </c>
      <c r="E7" s="214">
        <f>'[1]4amini'!$AC$11</f>
        <v>42</v>
      </c>
      <c r="F7" s="214">
        <f>'[1]survey main mini'!AL3</f>
        <v>1032</v>
      </c>
      <c r="G7" s="214">
        <f>'[1]survey main mini'!AM3</f>
        <v>163</v>
      </c>
      <c r="H7" s="214">
        <f>'[1]4amini'!AD11</f>
        <v>421</v>
      </c>
      <c r="I7" s="214">
        <f>'[1]4amini'!AE11</f>
        <v>337</v>
      </c>
      <c r="J7" s="214">
        <f>'[1]4amini'!AF11</f>
        <v>163</v>
      </c>
      <c r="K7" s="214">
        <f>IF('[1]6mini'!J6&gt;=21,'Format II mini'!D7,0)</f>
        <v>0</v>
      </c>
      <c r="L7" s="214">
        <f>'[1]6mini'!G6</f>
        <v>0</v>
      </c>
      <c r="M7" s="214">
        <f>'[1]6mini'!H6</f>
        <v>0</v>
      </c>
      <c r="N7" s="214">
        <f>'[1]3amini'!G7</f>
        <v>12</v>
      </c>
      <c r="O7" s="214">
        <f aca="true" t="shared" si="0" ref="O7:O16">+Y7+Z7</f>
        <v>0</v>
      </c>
      <c r="P7" s="214">
        <f aca="true" t="shared" si="1" ref="P7:P17">AA7</f>
        <v>0</v>
      </c>
      <c r="Q7" s="214">
        <f>'[1]5amini'!K5</f>
        <v>832</v>
      </c>
      <c r="R7" s="214">
        <v>0</v>
      </c>
      <c r="S7" s="214">
        <f>'[1]5amini'!K6</f>
        <v>9</v>
      </c>
      <c r="T7" s="214">
        <f>'[1]5amini'!K7</f>
        <v>0</v>
      </c>
      <c r="U7" s="214">
        <f aca="true" t="shared" si="2" ref="U7:U17">SUM(Q7:T7)</f>
        <v>841</v>
      </c>
      <c r="V7" s="197">
        <f aca="true" t="shared" si="3" ref="V7:V38">+D7-K7</f>
        <v>42</v>
      </c>
      <c r="W7" s="197">
        <f aca="true" t="shared" si="4" ref="W7:W38">+L7+M7</f>
        <v>0</v>
      </c>
      <c r="X7" s="197" t="str">
        <f aca="true" t="shared" si="5" ref="X7:X38">IF(W7&gt;=I7,"t","f")</f>
        <v>f</v>
      </c>
      <c r="Y7" s="196">
        <f>'[1]3bmini'!O5</f>
        <v>0</v>
      </c>
      <c r="Z7" s="196">
        <f>'[1]3bmini'!P6</f>
        <v>0</v>
      </c>
      <c r="AA7" s="196">
        <f>'[1]3bmini'!Q7</f>
        <v>0</v>
      </c>
      <c r="AB7" s="196"/>
      <c r="AC7" s="196"/>
      <c r="AD7" s="196"/>
      <c r="AE7" s="196"/>
      <c r="AF7" s="196"/>
      <c r="AG7" s="196"/>
      <c r="AH7" s="196"/>
      <c r="AI7" s="196"/>
      <c r="AJ7" s="196"/>
      <c r="AK7" s="196"/>
    </row>
    <row r="8" spans="1:37" ht="16.5">
      <c r="A8" s="213"/>
      <c r="B8" s="236"/>
      <c r="C8" s="219" t="s">
        <v>30</v>
      </c>
      <c r="D8" s="214">
        <f>'Format-I mini'!H6</f>
        <v>46</v>
      </c>
      <c r="E8" s="214">
        <f>'[1]4amini'!$AC$17</f>
        <v>46</v>
      </c>
      <c r="F8" s="214">
        <f>'[1]survey main mini'!AL4</f>
        <v>832</v>
      </c>
      <c r="G8" s="214">
        <f>'[1]survey main mini'!AM4</f>
        <v>138</v>
      </c>
      <c r="H8" s="214">
        <f>'[1]4amini'!AD17</f>
        <v>371</v>
      </c>
      <c r="I8" s="214">
        <f>'[1]4amini'!AE17</f>
        <v>306</v>
      </c>
      <c r="J8" s="214">
        <f>'[1]4amini'!AF17</f>
        <v>173</v>
      </c>
      <c r="K8" s="214">
        <f>IF('[1]6mini'!J7&gt;=21,'Format II mini'!D8,0)</f>
        <v>0</v>
      </c>
      <c r="L8" s="214">
        <f>'[1]6mini'!G7</f>
        <v>0</v>
      </c>
      <c r="M8" s="214">
        <f>'[1]6mini'!H7</f>
        <v>0</v>
      </c>
      <c r="N8" s="214">
        <f>'[1]3amini'!G10</f>
        <v>6</v>
      </c>
      <c r="O8" s="214">
        <f t="shared" si="0"/>
        <v>0</v>
      </c>
      <c r="P8" s="214">
        <f t="shared" si="1"/>
        <v>0</v>
      </c>
      <c r="Q8" s="214">
        <f>'[1]5amini'!K9</f>
        <v>444</v>
      </c>
      <c r="R8" s="214">
        <v>0</v>
      </c>
      <c r="S8" s="214">
        <f>'[1]5amini'!K10</f>
        <v>0</v>
      </c>
      <c r="T8" s="214">
        <f>'[1]5amini'!K11</f>
        <v>0</v>
      </c>
      <c r="U8" s="214">
        <f t="shared" si="2"/>
        <v>444</v>
      </c>
      <c r="V8" s="197">
        <f t="shared" si="3"/>
        <v>46</v>
      </c>
      <c r="W8" s="197">
        <f t="shared" si="4"/>
        <v>0</v>
      </c>
      <c r="X8" s="197" t="str">
        <f t="shared" si="5"/>
        <v>f</v>
      </c>
      <c r="Y8" s="196">
        <f>'[1]3bmini'!O9</f>
        <v>0</v>
      </c>
      <c r="Z8" s="196">
        <f>'[1]3bmini'!P10</f>
        <v>0</v>
      </c>
      <c r="AA8" s="196">
        <f>'[1]3bmini'!Q11</f>
        <v>0</v>
      </c>
      <c r="AB8" s="196"/>
      <c r="AC8" s="196"/>
      <c r="AD8" s="196"/>
      <c r="AE8" s="196"/>
      <c r="AF8" s="196"/>
      <c r="AG8" s="196"/>
      <c r="AH8" s="196"/>
      <c r="AI8" s="196"/>
      <c r="AJ8" s="196"/>
      <c r="AK8" s="196"/>
    </row>
    <row r="9" spans="1:37" ht="16.5">
      <c r="A9" s="213"/>
      <c r="B9" s="236"/>
      <c r="C9" s="219" t="s">
        <v>31</v>
      </c>
      <c r="D9" s="214">
        <f>'Format-I mini'!H7</f>
        <v>71</v>
      </c>
      <c r="E9" s="214">
        <f>'[1]4amini'!$AC$23</f>
        <v>70</v>
      </c>
      <c r="F9" s="214">
        <f>'[1]survey main mini'!AL5</f>
        <v>832</v>
      </c>
      <c r="G9" s="214">
        <f>'[1]survey main mini'!AM5</f>
        <v>143</v>
      </c>
      <c r="H9" s="214">
        <f>'[1]4amini'!AD23</f>
        <v>441</v>
      </c>
      <c r="I9" s="214">
        <f>'[1]4amini'!AE23</f>
        <v>309</v>
      </c>
      <c r="J9" s="214">
        <f>'[1]4amini'!AF23</f>
        <v>171</v>
      </c>
      <c r="K9" s="214">
        <f>IF('[1]6mini'!J8&gt;=21,'Format II mini'!D9,0)</f>
        <v>0</v>
      </c>
      <c r="L9" s="214">
        <f>'[1]6mini'!G8</f>
        <v>0</v>
      </c>
      <c r="M9" s="214">
        <f>'[1]6mini'!H8</f>
        <v>0</v>
      </c>
      <c r="N9" s="214">
        <f>'[1]3amini'!G13</f>
        <v>12</v>
      </c>
      <c r="O9" s="214">
        <f t="shared" si="0"/>
        <v>0</v>
      </c>
      <c r="P9" s="214">
        <f t="shared" si="1"/>
        <v>0</v>
      </c>
      <c r="Q9" s="214">
        <f>'[1]5amini'!K13</f>
        <v>838</v>
      </c>
      <c r="R9" s="214">
        <v>0</v>
      </c>
      <c r="S9" s="214">
        <f>'[1]5amini'!K14</f>
        <v>2</v>
      </c>
      <c r="T9" s="214">
        <f>'[1]5amini'!K15</f>
        <v>1</v>
      </c>
      <c r="U9" s="214">
        <f t="shared" si="2"/>
        <v>841</v>
      </c>
      <c r="V9" s="197">
        <f t="shared" si="3"/>
        <v>71</v>
      </c>
      <c r="W9" s="197">
        <f t="shared" si="4"/>
        <v>0</v>
      </c>
      <c r="X9" s="197" t="str">
        <f t="shared" si="5"/>
        <v>f</v>
      </c>
      <c r="Y9" s="196">
        <f>'[1]3bmini'!O13</f>
        <v>0</v>
      </c>
      <c r="Z9" s="196">
        <f>'[1]3bmini'!P14</f>
        <v>0</v>
      </c>
      <c r="AA9" s="196">
        <f>'[1]3bmini'!Q15</f>
        <v>0</v>
      </c>
      <c r="AB9" s="196"/>
      <c r="AC9" s="196"/>
      <c r="AD9" s="196"/>
      <c r="AE9" s="196"/>
      <c r="AF9" s="196"/>
      <c r="AG9" s="196"/>
      <c r="AH9" s="196"/>
      <c r="AI9" s="196"/>
      <c r="AJ9" s="196"/>
      <c r="AK9" s="196"/>
    </row>
    <row r="10" spans="1:37" ht="16.5">
      <c r="A10" s="213"/>
      <c r="B10" s="236"/>
      <c r="C10" s="219" t="s">
        <v>32</v>
      </c>
      <c r="D10" s="214">
        <f>'Format-I mini'!H8</f>
        <v>66</v>
      </c>
      <c r="E10" s="214">
        <f>'[1]4amini'!$AC$29</f>
        <v>56</v>
      </c>
      <c r="F10" s="214">
        <f>'[1]survey main mini'!AL6</f>
        <v>1036</v>
      </c>
      <c r="G10" s="214">
        <f>'[1]survey main mini'!AM6</f>
        <v>238</v>
      </c>
      <c r="H10" s="214">
        <f>'[1]4amini'!AD29</f>
        <v>373</v>
      </c>
      <c r="I10" s="214">
        <f>'[1]4amini'!AE29</f>
        <v>300</v>
      </c>
      <c r="J10" s="214">
        <f>'[1]4amini'!AF29</f>
        <v>182</v>
      </c>
      <c r="K10" s="214">
        <f>IF('[1]6mini'!J9&gt;=21,'Format II mini'!D10,0)</f>
        <v>0</v>
      </c>
      <c r="L10" s="214">
        <f>'[1]6mini'!G9</f>
        <v>0</v>
      </c>
      <c r="M10" s="214">
        <f>'[1]6mini'!H9</f>
        <v>0</v>
      </c>
      <c r="N10" s="214">
        <f>'[1]3amini'!G16</f>
        <v>13</v>
      </c>
      <c r="O10" s="214">
        <f t="shared" si="0"/>
        <v>0</v>
      </c>
      <c r="P10" s="214">
        <f t="shared" si="1"/>
        <v>0</v>
      </c>
      <c r="Q10" s="214">
        <f>'[1]5amini'!K17</f>
        <v>765</v>
      </c>
      <c r="R10" s="214">
        <v>0</v>
      </c>
      <c r="S10" s="214">
        <f>'[1]5amini'!K18</f>
        <v>3</v>
      </c>
      <c r="T10" s="214">
        <f>'[1]5amini'!K19</f>
        <v>1</v>
      </c>
      <c r="U10" s="214">
        <f t="shared" si="2"/>
        <v>769</v>
      </c>
      <c r="V10" s="197">
        <f t="shared" si="3"/>
        <v>66</v>
      </c>
      <c r="W10" s="197">
        <f t="shared" si="4"/>
        <v>0</v>
      </c>
      <c r="X10" s="197" t="str">
        <f t="shared" si="5"/>
        <v>f</v>
      </c>
      <c r="Y10" s="196">
        <f>'[1]3bmini'!O17</f>
        <v>0</v>
      </c>
      <c r="Z10" s="196">
        <f>'[1]3bmini'!P18</f>
        <v>0</v>
      </c>
      <c r="AA10" s="196">
        <f>'[1]3bmini'!Q19</f>
        <v>0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</row>
    <row r="11" spans="1:37" ht="16.5">
      <c r="A11" s="213"/>
      <c r="B11" s="236"/>
      <c r="C11" s="219" t="s">
        <v>33</v>
      </c>
      <c r="D11" s="214">
        <f>'Format-I mini'!H9</f>
        <v>54</v>
      </c>
      <c r="E11" s="214">
        <f>'[1]4amini'!$AC$35</f>
        <v>51</v>
      </c>
      <c r="F11" s="214">
        <f>'[1]survey main mini'!AL7</f>
        <v>688</v>
      </c>
      <c r="G11" s="214">
        <f>'[1]survey main mini'!AM7</f>
        <v>129</v>
      </c>
      <c r="H11" s="214">
        <f>'[1]4amini'!AD35</f>
        <v>278</v>
      </c>
      <c r="I11" s="214">
        <f>'[1]4amini'!AE35</f>
        <v>253</v>
      </c>
      <c r="J11" s="214">
        <f>'[1]4amini'!AF35</f>
        <v>129</v>
      </c>
      <c r="K11" s="214">
        <f>IF('[1]6mini'!J10&gt;=21,'Format II mini'!D11,0)</f>
        <v>0</v>
      </c>
      <c r="L11" s="214">
        <f>'[1]6mini'!G10</f>
        <v>0</v>
      </c>
      <c r="M11" s="214">
        <f>'[1]6mini'!H10</f>
        <v>0</v>
      </c>
      <c r="N11" s="214">
        <f>'[1]3amini'!G19</f>
        <v>12</v>
      </c>
      <c r="O11" s="214">
        <f t="shared" si="0"/>
        <v>0</v>
      </c>
      <c r="P11" s="214">
        <f t="shared" si="1"/>
        <v>0</v>
      </c>
      <c r="Q11" s="214">
        <f>'[1]5amini'!K21</f>
        <v>531</v>
      </c>
      <c r="R11" s="214">
        <v>0</v>
      </c>
      <c r="S11" s="214">
        <f>'[1]5amini'!K22</f>
        <v>7</v>
      </c>
      <c r="T11" s="214">
        <f>'[1]5amini'!K23</f>
        <v>3</v>
      </c>
      <c r="U11" s="214">
        <f t="shared" si="2"/>
        <v>541</v>
      </c>
      <c r="V11" s="197">
        <f t="shared" si="3"/>
        <v>54</v>
      </c>
      <c r="W11" s="197">
        <f t="shared" si="4"/>
        <v>0</v>
      </c>
      <c r="X11" s="197" t="str">
        <f t="shared" si="5"/>
        <v>f</v>
      </c>
      <c r="Y11" s="196">
        <f>'[1]3bmini'!O21</f>
        <v>0</v>
      </c>
      <c r="Z11" s="196">
        <f>'[1]3bmini'!P22</f>
        <v>0</v>
      </c>
      <c r="AA11" s="196">
        <f>'[1]3bmini'!Q23</f>
        <v>0</v>
      </c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</row>
    <row r="12" spans="1:37" ht="16.5">
      <c r="A12" s="213"/>
      <c r="B12" s="236"/>
      <c r="C12" s="219" t="s">
        <v>34</v>
      </c>
      <c r="D12" s="214">
        <f>'Format-I mini'!H10</f>
        <v>79</v>
      </c>
      <c r="E12" s="214">
        <f>'[1]4amini'!$AC$41</f>
        <v>70</v>
      </c>
      <c r="F12" s="214">
        <f>'[1]survey main mini'!AL8</f>
        <v>1158</v>
      </c>
      <c r="G12" s="214">
        <f>'[1]survey main mini'!AM8</f>
        <v>221</v>
      </c>
      <c r="H12" s="214">
        <f>'[1]4amini'!AD41</f>
        <v>553</v>
      </c>
      <c r="I12" s="214">
        <f>'[1]4amini'!AE41</f>
        <v>393</v>
      </c>
      <c r="J12" s="214">
        <f>'[1]4amini'!AF41</f>
        <v>223</v>
      </c>
      <c r="K12" s="214">
        <f>IF('[1]6mini'!J11&gt;=21,'Format II mini'!D12,0)</f>
        <v>0</v>
      </c>
      <c r="L12" s="214">
        <f>'[1]6mini'!G11</f>
        <v>0</v>
      </c>
      <c r="M12" s="214">
        <f>'[1]6mini'!H11</f>
        <v>0</v>
      </c>
      <c r="N12" s="214">
        <f>'[1]3amini'!G22</f>
        <v>15</v>
      </c>
      <c r="O12" s="214">
        <f t="shared" si="0"/>
        <v>1</v>
      </c>
      <c r="P12" s="214">
        <f t="shared" si="1"/>
        <v>0</v>
      </c>
      <c r="Q12" s="214">
        <f>'[1]5amini'!K25</f>
        <v>994</v>
      </c>
      <c r="R12" s="214">
        <v>0</v>
      </c>
      <c r="S12" s="214">
        <f>'[1]5amini'!K26</f>
        <v>3</v>
      </c>
      <c r="T12" s="214">
        <f>'[1]5amini'!K27</f>
        <v>0</v>
      </c>
      <c r="U12" s="214">
        <f t="shared" si="2"/>
        <v>997</v>
      </c>
      <c r="V12" s="197">
        <f t="shared" si="3"/>
        <v>79</v>
      </c>
      <c r="W12" s="197">
        <f t="shared" si="4"/>
        <v>0</v>
      </c>
      <c r="X12" s="197" t="str">
        <f t="shared" si="5"/>
        <v>f</v>
      </c>
      <c r="Y12" s="196">
        <f>'[1]3bmini'!O25</f>
        <v>1</v>
      </c>
      <c r="Z12" s="196">
        <f>'[1]3bmini'!P26</f>
        <v>0</v>
      </c>
      <c r="AA12" s="196">
        <f>'[1]3bmini'!Q27</f>
        <v>0</v>
      </c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</row>
    <row r="13" spans="1:37" ht="16.5">
      <c r="A13" s="213"/>
      <c r="B13" s="236"/>
      <c r="C13" s="219" t="s">
        <v>35</v>
      </c>
      <c r="D13" s="214">
        <f>'Format-I mini'!H11</f>
        <v>74</v>
      </c>
      <c r="E13" s="214">
        <f>'[1]4amini'!$AC$47</f>
        <v>74</v>
      </c>
      <c r="F13" s="214">
        <f>'[1]survey main mini'!AL9</f>
        <v>2003</v>
      </c>
      <c r="G13" s="214">
        <f>'[1]survey main mini'!AM9</f>
        <v>385</v>
      </c>
      <c r="H13" s="214">
        <f>'[1]4amini'!AD47</f>
        <v>930</v>
      </c>
      <c r="I13" s="214">
        <f>'[1]4amini'!AE47</f>
        <v>578</v>
      </c>
      <c r="J13" s="214">
        <f>'[1]4amini'!AF47</f>
        <v>385</v>
      </c>
      <c r="K13" s="214">
        <f>IF('[1]6mini'!J12&gt;=21,'Format II mini'!D13,0)</f>
        <v>0</v>
      </c>
      <c r="L13" s="214">
        <f>'[1]6mini'!G12</f>
        <v>0</v>
      </c>
      <c r="M13" s="214">
        <f>'[1]6mini'!H12</f>
        <v>0</v>
      </c>
      <c r="N13" s="214">
        <f>'[1]3amini'!G25</f>
        <v>44</v>
      </c>
      <c r="O13" s="214">
        <f t="shared" si="0"/>
        <v>2</v>
      </c>
      <c r="P13" s="214">
        <f t="shared" si="1"/>
        <v>0</v>
      </c>
      <c r="Q13" s="214">
        <f>'[1]5amini'!K29</f>
        <v>1688</v>
      </c>
      <c r="R13" s="214">
        <v>0</v>
      </c>
      <c r="S13" s="214">
        <f>'[1]5amini'!K30</f>
        <v>18</v>
      </c>
      <c r="T13" s="214">
        <f>'[1]5amini'!K31</f>
        <v>3</v>
      </c>
      <c r="U13" s="214">
        <f t="shared" si="2"/>
        <v>1709</v>
      </c>
      <c r="V13" s="197">
        <f t="shared" si="3"/>
        <v>74</v>
      </c>
      <c r="W13" s="197">
        <f t="shared" si="4"/>
        <v>0</v>
      </c>
      <c r="X13" s="197" t="str">
        <f t="shared" si="5"/>
        <v>f</v>
      </c>
      <c r="Y13" s="196">
        <f>'[1]3bmini'!O29</f>
        <v>2</v>
      </c>
      <c r="Z13" s="196">
        <f>'[1]3bmini'!P30</f>
        <v>0</v>
      </c>
      <c r="AA13" s="196">
        <f>'[1]3bmini'!Q31</f>
        <v>0</v>
      </c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</row>
    <row r="14" spans="1:37" ht="16.5">
      <c r="A14" s="213"/>
      <c r="B14" s="236"/>
      <c r="C14" s="219" t="s">
        <v>36</v>
      </c>
      <c r="D14" s="214">
        <f>'Format-I mini'!H12</f>
        <v>91</v>
      </c>
      <c r="E14" s="214">
        <f>'[1]4amini'!$AC$53</f>
        <v>88</v>
      </c>
      <c r="F14" s="214">
        <f>'[1]survey main mini'!AL10</f>
        <v>1397</v>
      </c>
      <c r="G14" s="214">
        <f>'[1]survey main mini'!AM10</f>
        <v>265</v>
      </c>
      <c r="H14" s="214">
        <f>'[1]4amini'!AD53</f>
        <v>629</v>
      </c>
      <c r="I14" s="214">
        <f>'[1]4amini'!AE53</f>
        <v>615</v>
      </c>
      <c r="J14" s="214">
        <f>'[1]4amini'!AF53</f>
        <v>265</v>
      </c>
      <c r="K14" s="214">
        <f>IF('[1]6mini'!J13&gt;=21,'Format II mini'!D14,0)</f>
        <v>0</v>
      </c>
      <c r="L14" s="214">
        <f>'[1]6mini'!G13</f>
        <v>0</v>
      </c>
      <c r="M14" s="214">
        <f>'[1]6mini'!H13</f>
        <v>0</v>
      </c>
      <c r="N14" s="214">
        <f>'[1]3amini'!G28</f>
        <v>16</v>
      </c>
      <c r="O14" s="214">
        <f t="shared" si="0"/>
        <v>0</v>
      </c>
      <c r="P14" s="214">
        <f t="shared" si="1"/>
        <v>0</v>
      </c>
      <c r="Q14" s="214">
        <f>'[1]5amini'!K33</f>
        <v>1350</v>
      </c>
      <c r="R14" s="214">
        <v>0</v>
      </c>
      <c r="S14" s="214">
        <f>'[1]5amini'!K34</f>
        <v>18</v>
      </c>
      <c r="T14" s="214">
        <f>'[1]5amini'!K35</f>
        <v>7</v>
      </c>
      <c r="U14" s="214">
        <f t="shared" si="2"/>
        <v>1375</v>
      </c>
      <c r="V14" s="197">
        <f t="shared" si="3"/>
        <v>91</v>
      </c>
      <c r="W14" s="197">
        <f t="shared" si="4"/>
        <v>0</v>
      </c>
      <c r="X14" s="197" t="str">
        <f t="shared" si="5"/>
        <v>f</v>
      </c>
      <c r="Y14" s="196">
        <f>'[1]3bmini'!O33</f>
        <v>0</v>
      </c>
      <c r="Z14" s="196">
        <f>'[1]3bmini'!P34</f>
        <v>0</v>
      </c>
      <c r="AA14" s="196">
        <f>'[1]3bmini'!Q35</f>
        <v>0</v>
      </c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</row>
    <row r="15" spans="1:37" ht="16.5">
      <c r="A15" s="213"/>
      <c r="B15" s="236"/>
      <c r="C15" s="219" t="s">
        <v>37</v>
      </c>
      <c r="D15" s="214">
        <f>'Format-I mini'!H13</f>
        <v>49</v>
      </c>
      <c r="E15" s="214">
        <f>'[1]4amini'!$AC$59</f>
        <v>49</v>
      </c>
      <c r="F15" s="214">
        <f>'[1]survey main mini'!AL11</f>
        <v>591</v>
      </c>
      <c r="G15" s="214">
        <f>'[1]survey main mini'!AM11</f>
        <v>116</v>
      </c>
      <c r="H15" s="214">
        <f>'[1]4amini'!AD59</f>
        <v>323</v>
      </c>
      <c r="I15" s="214">
        <f>'[1]4amini'!AE59</f>
        <v>206</v>
      </c>
      <c r="J15" s="214">
        <f>'[1]4amini'!AF59</f>
        <v>162</v>
      </c>
      <c r="K15" s="214">
        <f>IF('[1]6mini'!J14&gt;=21,'Format II mini'!D15,0)</f>
        <v>0</v>
      </c>
      <c r="L15" s="214">
        <f>'[1]6mini'!G14</f>
        <v>0</v>
      </c>
      <c r="M15" s="214">
        <f>'[1]6mini'!H14</f>
        <v>0</v>
      </c>
      <c r="N15" s="214">
        <f>'[1]3amini'!G31</f>
        <v>13</v>
      </c>
      <c r="O15" s="214">
        <f t="shared" si="0"/>
        <v>0</v>
      </c>
      <c r="P15" s="214">
        <f t="shared" si="1"/>
        <v>0</v>
      </c>
      <c r="Q15" s="214">
        <f>'[1]5amini'!K37</f>
        <v>602</v>
      </c>
      <c r="R15" s="214">
        <v>0</v>
      </c>
      <c r="S15" s="214">
        <f>'[1]5amini'!K38</f>
        <v>6</v>
      </c>
      <c r="T15" s="214">
        <f>'[1]5amini'!K39</f>
        <v>0</v>
      </c>
      <c r="U15" s="214">
        <f t="shared" si="2"/>
        <v>608</v>
      </c>
      <c r="V15" s="197">
        <f t="shared" si="3"/>
        <v>49</v>
      </c>
      <c r="W15" s="197">
        <f t="shared" si="4"/>
        <v>0</v>
      </c>
      <c r="X15" s="197" t="str">
        <f t="shared" si="5"/>
        <v>f</v>
      </c>
      <c r="Y15" s="196">
        <f>'[1]3bmini'!O37</f>
        <v>0</v>
      </c>
      <c r="Z15" s="196">
        <f>'[1]3bmini'!P38</f>
        <v>0</v>
      </c>
      <c r="AA15" s="196">
        <f>'[1]3bmini'!Q39</f>
        <v>0</v>
      </c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</row>
    <row r="16" spans="1:37" ht="16.5">
      <c r="A16" s="213"/>
      <c r="B16" s="236"/>
      <c r="C16" s="219" t="s">
        <v>38</v>
      </c>
      <c r="D16" s="214">
        <f>'Format-I mini'!H14</f>
        <v>45</v>
      </c>
      <c r="E16" s="214">
        <f>'[1]4amini'!$AC$65</f>
        <v>45</v>
      </c>
      <c r="F16" s="214">
        <f>'[1]survey main mini'!AL12</f>
        <v>769</v>
      </c>
      <c r="G16" s="214">
        <f>'[1]survey main mini'!AM12</f>
        <v>154</v>
      </c>
      <c r="H16" s="214">
        <f>'[1]4amini'!AD65</f>
        <v>375</v>
      </c>
      <c r="I16" s="214">
        <f>'[1]4amini'!AE65</f>
        <v>304</v>
      </c>
      <c r="J16" s="214">
        <f>'[1]4amini'!AF65</f>
        <v>154</v>
      </c>
      <c r="K16" s="214">
        <f>IF('[1]6mini'!J15&gt;=21,'Format II mini'!D16,0)</f>
        <v>0</v>
      </c>
      <c r="L16" s="214">
        <f>'[1]6mini'!G15</f>
        <v>0</v>
      </c>
      <c r="M16" s="214">
        <f>'[1]6mini'!H15</f>
        <v>0</v>
      </c>
      <c r="N16" s="214">
        <f>'[1]3amini'!G34</f>
        <v>7</v>
      </c>
      <c r="O16" s="214">
        <f t="shared" si="0"/>
        <v>0</v>
      </c>
      <c r="P16" s="214">
        <f t="shared" si="1"/>
        <v>0</v>
      </c>
      <c r="Q16" s="214">
        <f>'[1]5amini'!K41</f>
        <v>633</v>
      </c>
      <c r="R16" s="214">
        <v>0</v>
      </c>
      <c r="S16" s="214">
        <f>'[1]5amini'!K42</f>
        <v>3</v>
      </c>
      <c r="T16" s="214">
        <f>'[1]5amini'!K43</f>
        <v>0</v>
      </c>
      <c r="U16" s="214">
        <f t="shared" si="2"/>
        <v>636</v>
      </c>
      <c r="V16" s="197">
        <f t="shared" si="3"/>
        <v>45</v>
      </c>
      <c r="W16" s="197">
        <f t="shared" si="4"/>
        <v>0</v>
      </c>
      <c r="X16" s="197" t="str">
        <f t="shared" si="5"/>
        <v>f</v>
      </c>
      <c r="Y16" s="196">
        <f>'[1]3bmini'!O41</f>
        <v>0</v>
      </c>
      <c r="Z16" s="196">
        <f>'[1]3bmini'!P42</f>
        <v>0</v>
      </c>
      <c r="AA16" s="196">
        <f>'[1]3bmini'!Q43</f>
        <v>0</v>
      </c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</row>
    <row r="17" spans="1:37" ht="16.5">
      <c r="A17" s="213"/>
      <c r="B17" s="236"/>
      <c r="C17" s="219" t="s">
        <v>39</v>
      </c>
      <c r="D17" s="214">
        <f>'Format-I mini'!H15</f>
        <v>53</v>
      </c>
      <c r="E17" s="214">
        <f>'[1]4amini'!$AC$71</f>
        <v>45</v>
      </c>
      <c r="F17" s="214">
        <f>'[1]survey main mini'!AL13</f>
        <v>364</v>
      </c>
      <c r="G17" s="214">
        <f>'[1]survey main mini'!AM13</f>
        <v>61</v>
      </c>
      <c r="H17" s="214">
        <f>'[1]4amini'!AD71</f>
        <v>155</v>
      </c>
      <c r="I17" s="214">
        <f>'[1]4amini'!AE71</f>
        <v>132</v>
      </c>
      <c r="J17" s="214">
        <f>'[1]4amini'!AF71</f>
        <v>61</v>
      </c>
      <c r="K17" s="214">
        <f>IF('[1]6mini'!J16&gt;=21,'Format II mini'!D17,0)</f>
        <v>0</v>
      </c>
      <c r="L17" s="214">
        <f>'[1]6mini'!G16</f>
        <v>0</v>
      </c>
      <c r="M17" s="214">
        <f>'[1]6mini'!H16</f>
        <v>0</v>
      </c>
      <c r="N17" s="214">
        <f>'[1]3amini'!G37</f>
        <v>5</v>
      </c>
      <c r="O17" s="214">
        <v>0</v>
      </c>
      <c r="P17" s="214">
        <f t="shared" si="1"/>
        <v>0</v>
      </c>
      <c r="Q17" s="214">
        <f>'[1]5amini'!K45</f>
        <v>315</v>
      </c>
      <c r="R17" s="214">
        <v>0</v>
      </c>
      <c r="S17" s="214">
        <f>'[1]5amini'!K46</f>
        <v>7</v>
      </c>
      <c r="T17" s="214">
        <f>'[1]5amini'!K47</f>
        <v>0</v>
      </c>
      <c r="U17" s="214">
        <f t="shared" si="2"/>
        <v>322</v>
      </c>
      <c r="V17" s="197">
        <f t="shared" si="3"/>
        <v>53</v>
      </c>
      <c r="W17" s="197">
        <f t="shared" si="4"/>
        <v>0</v>
      </c>
      <c r="X17" s="197" t="str">
        <f t="shared" si="5"/>
        <v>f</v>
      </c>
      <c r="Y17" s="196">
        <f>'[1]3bmini'!O45</f>
        <v>0</v>
      </c>
      <c r="Z17" s="196">
        <v>0</v>
      </c>
      <c r="AA17" s="196">
        <f>'[1]3bmini'!Q47</f>
        <v>0</v>
      </c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</row>
    <row r="18" spans="1:37" ht="16.5">
      <c r="A18" s="213"/>
      <c r="B18" s="232"/>
      <c r="C18" s="212" t="s">
        <v>40</v>
      </c>
      <c r="D18" s="216">
        <f aca="true" t="shared" si="6" ref="D18:U18">SUM(D7:D17)</f>
        <v>670</v>
      </c>
      <c r="E18" s="216">
        <f t="shared" si="6"/>
        <v>636</v>
      </c>
      <c r="F18" s="216">
        <f t="shared" si="6"/>
        <v>10702</v>
      </c>
      <c r="G18" s="216">
        <f t="shared" si="6"/>
        <v>2013</v>
      </c>
      <c r="H18" s="216">
        <f t="shared" si="6"/>
        <v>4849</v>
      </c>
      <c r="I18" s="216">
        <f t="shared" si="6"/>
        <v>3733</v>
      </c>
      <c r="J18" s="216">
        <f t="shared" si="6"/>
        <v>2068</v>
      </c>
      <c r="K18" s="216">
        <f t="shared" si="6"/>
        <v>0</v>
      </c>
      <c r="L18" s="216">
        <f t="shared" si="6"/>
        <v>0</v>
      </c>
      <c r="M18" s="216">
        <f t="shared" si="6"/>
        <v>0</v>
      </c>
      <c r="N18" s="216">
        <f t="shared" si="6"/>
        <v>155</v>
      </c>
      <c r="O18" s="216">
        <f t="shared" si="6"/>
        <v>3</v>
      </c>
      <c r="P18" s="216">
        <f t="shared" si="6"/>
        <v>0</v>
      </c>
      <c r="Q18" s="216">
        <f t="shared" si="6"/>
        <v>8992</v>
      </c>
      <c r="R18" s="216">
        <f t="shared" si="6"/>
        <v>0</v>
      </c>
      <c r="S18" s="216">
        <f t="shared" si="6"/>
        <v>76</v>
      </c>
      <c r="T18" s="216">
        <f t="shared" si="6"/>
        <v>15</v>
      </c>
      <c r="U18" s="216">
        <f t="shared" si="6"/>
        <v>9083</v>
      </c>
      <c r="V18" s="197">
        <f t="shared" si="3"/>
        <v>670</v>
      </c>
      <c r="W18" s="197">
        <f t="shared" si="4"/>
        <v>0</v>
      </c>
      <c r="X18" s="197" t="str">
        <f t="shared" si="5"/>
        <v>f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</row>
    <row r="19" spans="1:37" ht="16.5">
      <c r="A19" s="213">
        <v>2</v>
      </c>
      <c r="B19" s="270" t="s">
        <v>41</v>
      </c>
      <c r="C19" s="219" t="s">
        <v>42</v>
      </c>
      <c r="D19" s="214">
        <f>'Format-I mini'!H17</f>
        <v>99</v>
      </c>
      <c r="E19" s="214">
        <f>'[1]4amini'!$AC$77</f>
        <v>96</v>
      </c>
      <c r="F19" s="214">
        <f>'[1]survey main mini'!AL15</f>
        <v>1543</v>
      </c>
      <c r="G19" s="214">
        <f>'[1]survey main mini'!AM15</f>
        <v>321</v>
      </c>
      <c r="H19" s="214">
        <f>'[1]4amini'!AD77</f>
        <v>782</v>
      </c>
      <c r="I19" s="214">
        <f>'[1]4amini'!AE77</f>
        <v>516</v>
      </c>
      <c r="J19" s="214">
        <f>'[1]4amini'!AF77</f>
        <v>321</v>
      </c>
      <c r="K19" s="214">
        <f>IF('[1]6mini'!J18&gt;=21,'Format II mini'!D19,0)</f>
        <v>0</v>
      </c>
      <c r="L19" s="214">
        <f>'[1]6mini'!G18</f>
        <v>0</v>
      </c>
      <c r="M19" s="214">
        <f>'[1]6mini'!H18</f>
        <v>0</v>
      </c>
      <c r="N19" s="214">
        <f>'[1]3amini'!G40</f>
        <v>25</v>
      </c>
      <c r="O19" s="214">
        <f>+Y19+Z19</f>
        <v>0</v>
      </c>
      <c r="P19" s="214">
        <f>AA19</f>
        <v>0</v>
      </c>
      <c r="Q19" s="214">
        <f>'[1]5amini'!K49</f>
        <v>1451</v>
      </c>
      <c r="R19" s="214">
        <v>0</v>
      </c>
      <c r="S19" s="214">
        <f>'[1]5amini'!K50</f>
        <v>0</v>
      </c>
      <c r="T19" s="214">
        <f>'[1]5amini'!K51</f>
        <v>3</v>
      </c>
      <c r="U19" s="214">
        <f>SUM(Q19:T19)</f>
        <v>1454</v>
      </c>
      <c r="V19" s="197">
        <f t="shared" si="3"/>
        <v>99</v>
      </c>
      <c r="W19" s="197">
        <f t="shared" si="4"/>
        <v>0</v>
      </c>
      <c r="X19" s="197" t="str">
        <f t="shared" si="5"/>
        <v>f</v>
      </c>
      <c r="Y19" s="196">
        <f>'[1]3bmini'!O49</f>
        <v>0</v>
      </c>
      <c r="Z19" s="196">
        <f>'[1]3bmini'!P50</f>
        <v>0</v>
      </c>
      <c r="AA19" s="196">
        <f>'[1]3bmini'!Q51</f>
        <v>0</v>
      </c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</row>
    <row r="20" spans="1:37" ht="16.5">
      <c r="A20" s="213"/>
      <c r="B20" s="236"/>
      <c r="C20" s="219" t="s">
        <v>43</v>
      </c>
      <c r="D20" s="214">
        <f>'Format-I mini'!H18</f>
        <v>83</v>
      </c>
      <c r="E20" s="214">
        <f>'[1]4amini'!$AC$83</f>
        <v>83</v>
      </c>
      <c r="F20" s="214">
        <f>'[1]survey main mini'!AL16</f>
        <v>1699</v>
      </c>
      <c r="G20" s="214">
        <f>'[1]survey main mini'!AM16</f>
        <v>291</v>
      </c>
      <c r="H20" s="214">
        <f>'[1]4amini'!AD83</f>
        <v>638</v>
      </c>
      <c r="I20" s="214">
        <f>'[1]4amini'!AE83</f>
        <v>619</v>
      </c>
      <c r="J20" s="214">
        <f>'[1]4amini'!AF83</f>
        <v>291</v>
      </c>
      <c r="K20" s="214">
        <f>IF('[1]6mini'!J19&gt;=21,'Format II mini'!D20,0)</f>
        <v>0</v>
      </c>
      <c r="L20" s="214">
        <f>'[1]6mini'!G19</f>
        <v>0</v>
      </c>
      <c r="M20" s="214">
        <f>'[1]6mini'!H19</f>
        <v>0</v>
      </c>
      <c r="N20" s="214">
        <f>'[1]3amini'!G43</f>
        <v>18</v>
      </c>
      <c r="O20" s="214">
        <f>+Y20+Z20</f>
        <v>0</v>
      </c>
      <c r="P20" s="214">
        <f>AA20</f>
        <v>0</v>
      </c>
      <c r="Q20" s="214">
        <f>'[1]5amini'!K53</f>
        <v>1389</v>
      </c>
      <c r="R20" s="214">
        <v>0</v>
      </c>
      <c r="S20" s="214">
        <f>'[1]5amini'!K54</f>
        <v>1</v>
      </c>
      <c r="T20" s="214">
        <f>'[1]5amini'!K55</f>
        <v>0</v>
      </c>
      <c r="U20" s="214">
        <f>SUM(Q20:T20)</f>
        <v>1390</v>
      </c>
      <c r="V20" s="197">
        <f t="shared" si="3"/>
        <v>83</v>
      </c>
      <c r="W20" s="197">
        <f t="shared" si="4"/>
        <v>0</v>
      </c>
      <c r="X20" s="197" t="str">
        <f t="shared" si="5"/>
        <v>f</v>
      </c>
      <c r="Y20" s="196">
        <f>'[1]3bmini'!O53</f>
        <v>0</v>
      </c>
      <c r="Z20" s="196">
        <f>'[1]3bmini'!P54</f>
        <v>0</v>
      </c>
      <c r="AA20" s="196">
        <f>'[1]3bmini'!Q55</f>
        <v>0</v>
      </c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</row>
    <row r="21" spans="1:37" ht="16.5">
      <c r="A21" s="213"/>
      <c r="B21" s="236"/>
      <c r="C21" s="219" t="s">
        <v>44</v>
      </c>
      <c r="D21" s="214">
        <f>'Format-I mini'!H19</f>
        <v>94</v>
      </c>
      <c r="E21" s="214">
        <f>'[1]4amini'!$AC$89</f>
        <v>94</v>
      </c>
      <c r="F21" s="214">
        <f>'[1]survey main mini'!AL17</f>
        <v>1464</v>
      </c>
      <c r="G21" s="214">
        <f>'[1]survey main mini'!AM17</f>
        <v>288</v>
      </c>
      <c r="H21" s="214">
        <f>'[1]4amini'!AD89</f>
        <v>712</v>
      </c>
      <c r="I21" s="214">
        <f>'[1]4amini'!AE89</f>
        <v>432</v>
      </c>
      <c r="J21" s="214">
        <f>'[1]4amini'!AF89</f>
        <v>288</v>
      </c>
      <c r="K21" s="214">
        <f>IF('[1]6mini'!J20&gt;=21,'Format II mini'!D21,0)</f>
        <v>0</v>
      </c>
      <c r="L21" s="214">
        <f>'[1]6mini'!G20</f>
        <v>0</v>
      </c>
      <c r="M21" s="214">
        <f>'[1]6mini'!H20</f>
        <v>0</v>
      </c>
      <c r="N21" s="214">
        <f>'[1]3amini'!G46</f>
        <v>30</v>
      </c>
      <c r="O21" s="214">
        <f>+Y21+Z21</f>
        <v>0</v>
      </c>
      <c r="P21" s="214">
        <f>AA21</f>
        <v>0</v>
      </c>
      <c r="Q21" s="214">
        <f>'[1]5amini'!K57</f>
        <v>1294</v>
      </c>
      <c r="R21" s="214">
        <v>0</v>
      </c>
      <c r="S21" s="214">
        <f>'[1]5amini'!K58</f>
        <v>2</v>
      </c>
      <c r="T21" s="214">
        <f>'[1]5amini'!K59</f>
        <v>2</v>
      </c>
      <c r="U21" s="214">
        <f>SUM(Q21:T21)</f>
        <v>1298</v>
      </c>
      <c r="V21" s="197">
        <f t="shared" si="3"/>
        <v>94</v>
      </c>
      <c r="W21" s="197">
        <f t="shared" si="4"/>
        <v>0</v>
      </c>
      <c r="X21" s="197" t="str">
        <f t="shared" si="5"/>
        <v>f</v>
      </c>
      <c r="Y21" s="196">
        <f>'[1]3bmini'!O57</f>
        <v>0</v>
      </c>
      <c r="Z21" s="196">
        <f>'[1]3bmini'!P58</f>
        <v>0</v>
      </c>
      <c r="AA21" s="196">
        <f>'[1]3bmini'!Q59</f>
        <v>0</v>
      </c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</row>
    <row r="22" spans="1:37" ht="16.5">
      <c r="A22" s="213"/>
      <c r="B22" s="232"/>
      <c r="C22" s="212" t="s">
        <v>40</v>
      </c>
      <c r="D22" s="216">
        <f aca="true" t="shared" si="7" ref="D22:U22">SUM(D19:D21)</f>
        <v>276</v>
      </c>
      <c r="E22" s="216">
        <f t="shared" si="7"/>
        <v>273</v>
      </c>
      <c r="F22" s="216">
        <f t="shared" si="7"/>
        <v>4706</v>
      </c>
      <c r="G22" s="216">
        <f t="shared" si="7"/>
        <v>900</v>
      </c>
      <c r="H22" s="216">
        <f t="shared" si="7"/>
        <v>2132</v>
      </c>
      <c r="I22" s="216">
        <f t="shared" si="7"/>
        <v>1567</v>
      </c>
      <c r="J22" s="216">
        <f t="shared" si="7"/>
        <v>900</v>
      </c>
      <c r="K22" s="216">
        <f t="shared" si="7"/>
        <v>0</v>
      </c>
      <c r="L22" s="216">
        <f t="shared" si="7"/>
        <v>0</v>
      </c>
      <c r="M22" s="216">
        <f t="shared" si="7"/>
        <v>0</v>
      </c>
      <c r="N22" s="216">
        <f t="shared" si="7"/>
        <v>73</v>
      </c>
      <c r="O22" s="216">
        <f t="shared" si="7"/>
        <v>0</v>
      </c>
      <c r="P22" s="216">
        <f t="shared" si="7"/>
        <v>0</v>
      </c>
      <c r="Q22" s="216">
        <f t="shared" si="7"/>
        <v>4134</v>
      </c>
      <c r="R22" s="216">
        <f t="shared" si="7"/>
        <v>0</v>
      </c>
      <c r="S22" s="216">
        <f t="shared" si="7"/>
        <v>3</v>
      </c>
      <c r="T22" s="216">
        <f t="shared" si="7"/>
        <v>5</v>
      </c>
      <c r="U22" s="216">
        <f t="shared" si="7"/>
        <v>4142</v>
      </c>
      <c r="V22" s="197">
        <f t="shared" si="3"/>
        <v>276</v>
      </c>
      <c r="W22" s="197">
        <f t="shared" si="4"/>
        <v>0</v>
      </c>
      <c r="X22" s="197" t="str">
        <f t="shared" si="5"/>
        <v>f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</row>
    <row r="23" spans="1:37" ht="16.5">
      <c r="A23" s="213">
        <v>3</v>
      </c>
      <c r="B23" s="270" t="s">
        <v>45</v>
      </c>
      <c r="C23" s="217" t="s">
        <v>46</v>
      </c>
      <c r="D23" s="214">
        <f>'Format-I mini'!H21</f>
        <v>19</v>
      </c>
      <c r="E23" s="214">
        <f>'[1]4amini'!$AC$95</f>
        <v>16</v>
      </c>
      <c r="F23" s="214">
        <f>'[1]survey main mini'!AL19</f>
        <v>250</v>
      </c>
      <c r="G23" s="214">
        <f>'[1]survey main mini'!AM19</f>
        <v>60</v>
      </c>
      <c r="H23" s="214">
        <f>'[1]4amini'!AD95</f>
        <v>129</v>
      </c>
      <c r="I23" s="214">
        <f>'[1]4amini'!AE95</f>
        <v>80</v>
      </c>
      <c r="J23" s="214">
        <f>'[1]4amini'!AF95</f>
        <v>60</v>
      </c>
      <c r="K23" s="214">
        <f>IF('[1]6mini'!J22&gt;=21,'Format II mini'!D23,0)</f>
        <v>0</v>
      </c>
      <c r="L23" s="214">
        <f>'[1]6mini'!G22</f>
        <v>0</v>
      </c>
      <c r="M23" s="214">
        <f>'[1]6mini'!H22</f>
        <v>0</v>
      </c>
      <c r="N23" s="214">
        <f>'[1]3amini'!G49</f>
        <v>1</v>
      </c>
      <c r="O23" s="214">
        <f aca="true" t="shared" si="8" ref="O23:O31">+Y23+Z23</f>
        <v>0</v>
      </c>
      <c r="P23" s="214">
        <f aca="true" t="shared" si="9" ref="P23:P31">AA23</f>
        <v>0</v>
      </c>
      <c r="Q23" s="214">
        <f>'[1]5amini'!K61</f>
        <v>214</v>
      </c>
      <c r="R23" s="214">
        <v>0</v>
      </c>
      <c r="S23" s="214">
        <f>'[1]5amini'!K62</f>
        <v>2</v>
      </c>
      <c r="T23" s="214">
        <f>'[1]5amini'!K63</f>
        <v>0</v>
      </c>
      <c r="U23" s="214">
        <f aca="true" t="shared" si="10" ref="U23:U31">SUM(Q23:T23)</f>
        <v>216</v>
      </c>
      <c r="V23" s="197">
        <f t="shared" si="3"/>
        <v>19</v>
      </c>
      <c r="W23" s="197">
        <f t="shared" si="4"/>
        <v>0</v>
      </c>
      <c r="X23" s="197" t="str">
        <f t="shared" si="5"/>
        <v>f</v>
      </c>
      <c r="Y23" s="196">
        <f>'[1]3bmini'!O61</f>
        <v>0</v>
      </c>
      <c r="Z23" s="196">
        <f>'[1]3bmini'!P62</f>
        <v>0</v>
      </c>
      <c r="AA23" s="196">
        <f>'[1]3bmini'!Q63</f>
        <v>0</v>
      </c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</row>
    <row r="24" spans="1:37" ht="16.5">
      <c r="A24" s="213"/>
      <c r="B24" s="236"/>
      <c r="C24" s="217" t="s">
        <v>47</v>
      </c>
      <c r="D24" s="214">
        <f>'Format-I mini'!H22</f>
        <v>32</v>
      </c>
      <c r="E24" s="214">
        <f>'[1]4amini'!$AC$101</f>
        <v>30</v>
      </c>
      <c r="F24" s="214">
        <f>'[1]survey main mini'!AL20</f>
        <v>450</v>
      </c>
      <c r="G24" s="214">
        <f>'[1]survey main mini'!AM20</f>
        <v>83</v>
      </c>
      <c r="H24" s="214">
        <f>'[1]4amini'!AD101</f>
        <v>208</v>
      </c>
      <c r="I24" s="214">
        <f>'[1]4amini'!AE101</f>
        <v>179</v>
      </c>
      <c r="J24" s="214">
        <f>'[1]4amini'!AF101</f>
        <v>83</v>
      </c>
      <c r="K24" s="214">
        <f>IF('[1]6mini'!J23&gt;=21,'Format II mini'!D24,0)</f>
        <v>0</v>
      </c>
      <c r="L24" s="214">
        <f>'[1]6mini'!G23</f>
        <v>0</v>
      </c>
      <c r="M24" s="214">
        <f>'[1]6mini'!H23</f>
        <v>0</v>
      </c>
      <c r="N24" s="214">
        <f>'[1]3amini'!G52</f>
        <v>5</v>
      </c>
      <c r="O24" s="214">
        <f t="shared" si="8"/>
        <v>0</v>
      </c>
      <c r="P24" s="214">
        <f t="shared" si="9"/>
        <v>0</v>
      </c>
      <c r="Q24" s="214">
        <f>'[1]5amini'!K65</f>
        <v>408</v>
      </c>
      <c r="R24" s="214">
        <v>0</v>
      </c>
      <c r="S24" s="214">
        <f>'[1]5amini'!K66</f>
        <v>0</v>
      </c>
      <c r="T24" s="214">
        <f>'[1]5amini'!K67</f>
        <v>0</v>
      </c>
      <c r="U24" s="214">
        <f t="shared" si="10"/>
        <v>408</v>
      </c>
      <c r="V24" s="197">
        <f t="shared" si="3"/>
        <v>32</v>
      </c>
      <c r="W24" s="197">
        <f t="shared" si="4"/>
        <v>0</v>
      </c>
      <c r="X24" s="197" t="str">
        <f t="shared" si="5"/>
        <v>f</v>
      </c>
      <c r="Y24" s="196">
        <f>'[1]3bmini'!O65</f>
        <v>0</v>
      </c>
      <c r="Z24" s="196">
        <f>'[1]3bmini'!P66</f>
        <v>0</v>
      </c>
      <c r="AA24" s="196">
        <f>'[1]3bmini'!Q67</f>
        <v>0</v>
      </c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</row>
    <row r="25" spans="1:37" ht="16.5">
      <c r="A25" s="213"/>
      <c r="B25" s="236"/>
      <c r="C25" s="217" t="s">
        <v>48</v>
      </c>
      <c r="D25" s="214">
        <f>'Format-I mini'!H23</f>
        <v>38</v>
      </c>
      <c r="E25" s="214">
        <f>'[1]4amini'!$AC$107</f>
        <v>36</v>
      </c>
      <c r="F25" s="214">
        <f>'[1]survey main mini'!AL21</f>
        <v>550</v>
      </c>
      <c r="G25" s="214">
        <f>'[1]survey main mini'!AM21</f>
        <v>119</v>
      </c>
      <c r="H25" s="214">
        <f>'[1]4amini'!AD107</f>
        <v>264</v>
      </c>
      <c r="I25" s="214">
        <f>'[1]4amini'!AE107</f>
        <v>220</v>
      </c>
      <c r="J25" s="214">
        <f>'[1]4amini'!AF107</f>
        <v>119</v>
      </c>
      <c r="K25" s="214">
        <f>IF('[1]6mini'!J24&gt;=21,'Format II mini'!D25,0)</f>
        <v>0</v>
      </c>
      <c r="L25" s="214">
        <f>'[1]6mini'!G24</f>
        <v>0</v>
      </c>
      <c r="M25" s="214">
        <f>'[1]6mini'!H24</f>
        <v>0</v>
      </c>
      <c r="N25" s="214">
        <f>'[1]3amini'!G55</f>
        <v>4</v>
      </c>
      <c r="O25" s="214">
        <f t="shared" si="8"/>
        <v>0</v>
      </c>
      <c r="P25" s="214">
        <f t="shared" si="9"/>
        <v>0</v>
      </c>
      <c r="Q25" s="214">
        <f>'[1]5amini'!K69</f>
        <v>540</v>
      </c>
      <c r="R25" s="214">
        <v>0</v>
      </c>
      <c r="S25" s="214">
        <f>'[1]5amini'!K70</f>
        <v>6</v>
      </c>
      <c r="T25" s="214">
        <f>'[1]5amini'!K71</f>
        <v>0</v>
      </c>
      <c r="U25" s="214">
        <f t="shared" si="10"/>
        <v>546</v>
      </c>
      <c r="V25" s="197">
        <f t="shared" si="3"/>
        <v>38</v>
      </c>
      <c r="W25" s="197">
        <f t="shared" si="4"/>
        <v>0</v>
      </c>
      <c r="X25" s="197" t="str">
        <f t="shared" si="5"/>
        <v>f</v>
      </c>
      <c r="Y25" s="196">
        <f>'[1]3bmini'!O69</f>
        <v>0</v>
      </c>
      <c r="Z25" s="196">
        <f>'[1]3bmini'!P70</f>
        <v>0</v>
      </c>
      <c r="AA25" s="196">
        <f>'[1]3bmini'!Q71</f>
        <v>0</v>
      </c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</row>
    <row r="26" spans="1:37" ht="16.5">
      <c r="A26" s="213"/>
      <c r="B26" s="236"/>
      <c r="C26" s="217" t="s">
        <v>49</v>
      </c>
      <c r="D26" s="214">
        <f>'Format-I mini'!H24</f>
        <v>34</v>
      </c>
      <c r="E26" s="214">
        <f>'[1]4amini'!$AC$113</f>
        <v>33</v>
      </c>
      <c r="F26" s="214">
        <f>'[1]survey main mini'!AL22</f>
        <v>641</v>
      </c>
      <c r="G26" s="214">
        <f>'[1]survey main mini'!AM22</f>
        <v>123</v>
      </c>
      <c r="H26" s="214">
        <f>'[1]4amini'!AD113</f>
        <v>294</v>
      </c>
      <c r="I26" s="214">
        <f>'[1]4amini'!AE113</f>
        <v>213</v>
      </c>
      <c r="J26" s="214">
        <f>'[1]4amini'!AF113</f>
        <v>115</v>
      </c>
      <c r="K26" s="214">
        <f>IF('[1]6mini'!J25&gt;=21,'Format II mini'!D26,0)</f>
        <v>0</v>
      </c>
      <c r="L26" s="214">
        <f>'[1]6mini'!G25</f>
        <v>0</v>
      </c>
      <c r="M26" s="214">
        <f>'[1]6mini'!H25</f>
        <v>0</v>
      </c>
      <c r="N26" s="214">
        <f>'[1]3amini'!G58</f>
        <v>3</v>
      </c>
      <c r="O26" s="214">
        <f t="shared" si="8"/>
        <v>1</v>
      </c>
      <c r="P26" s="214">
        <f t="shared" si="9"/>
        <v>0</v>
      </c>
      <c r="Q26" s="214">
        <f>'[1]5amini'!K73</f>
        <v>524</v>
      </c>
      <c r="R26" s="214">
        <v>0</v>
      </c>
      <c r="S26" s="214">
        <f>'[1]5amini'!K74</f>
        <v>1</v>
      </c>
      <c r="T26" s="214">
        <f>'[1]5amini'!K75</f>
        <v>1</v>
      </c>
      <c r="U26" s="214">
        <f t="shared" si="10"/>
        <v>526</v>
      </c>
      <c r="V26" s="197">
        <f t="shared" si="3"/>
        <v>34</v>
      </c>
      <c r="W26" s="197">
        <f t="shared" si="4"/>
        <v>0</v>
      </c>
      <c r="X26" s="197" t="str">
        <f t="shared" si="5"/>
        <v>f</v>
      </c>
      <c r="Y26" s="196">
        <f>'[1]3bmini'!O73</f>
        <v>1</v>
      </c>
      <c r="Z26" s="196">
        <f>'[1]3bmini'!P74</f>
        <v>0</v>
      </c>
      <c r="AA26" s="196">
        <f>'[1]3bmini'!Q75</f>
        <v>0</v>
      </c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</row>
    <row r="27" spans="1:37" ht="16.5">
      <c r="A27" s="213"/>
      <c r="B27" s="236"/>
      <c r="C27" s="217" t="s">
        <v>50</v>
      </c>
      <c r="D27" s="214">
        <f>'Format-I mini'!H25</f>
        <v>34</v>
      </c>
      <c r="E27" s="214">
        <f>'[1]4amini'!$AC$119</f>
        <v>34</v>
      </c>
      <c r="F27" s="214">
        <f>'[1]survey main mini'!AL23</f>
        <v>423</v>
      </c>
      <c r="G27" s="214">
        <f>'[1]survey main mini'!AM23</f>
        <v>101</v>
      </c>
      <c r="H27" s="214">
        <f>'[1]4amini'!AD119</f>
        <v>217</v>
      </c>
      <c r="I27" s="214">
        <f>'[1]4amini'!AE119</f>
        <v>148</v>
      </c>
      <c r="J27" s="214">
        <f>'[1]4amini'!AF119</f>
        <v>101</v>
      </c>
      <c r="K27" s="214">
        <f>IF('[1]6mini'!J26&gt;=21,'Format II mini'!D27,0)</f>
        <v>0</v>
      </c>
      <c r="L27" s="214">
        <f>'[1]6mini'!G26</f>
        <v>0</v>
      </c>
      <c r="M27" s="214">
        <f>'[1]6mini'!H26</f>
        <v>0</v>
      </c>
      <c r="N27" s="214">
        <f>'[1]3amini'!G61</f>
        <v>10</v>
      </c>
      <c r="O27" s="214">
        <f t="shared" si="8"/>
        <v>0</v>
      </c>
      <c r="P27" s="214">
        <f t="shared" si="9"/>
        <v>0</v>
      </c>
      <c r="Q27" s="214">
        <f>'[1]5amini'!K77</f>
        <v>422</v>
      </c>
      <c r="R27" s="214">
        <v>0</v>
      </c>
      <c r="S27" s="214">
        <f>'[1]5amini'!K78</f>
        <v>1</v>
      </c>
      <c r="T27" s="214">
        <f>'[1]5amini'!K79</f>
        <v>0</v>
      </c>
      <c r="U27" s="214">
        <f t="shared" si="10"/>
        <v>423</v>
      </c>
      <c r="V27" s="197">
        <f t="shared" si="3"/>
        <v>34</v>
      </c>
      <c r="W27" s="197">
        <f t="shared" si="4"/>
        <v>0</v>
      </c>
      <c r="X27" s="197" t="str">
        <f t="shared" si="5"/>
        <v>f</v>
      </c>
      <c r="Y27" s="196">
        <f>'[1]3bmini'!O77</f>
        <v>0</v>
      </c>
      <c r="Z27" s="196">
        <f>'[1]3bmini'!P78</f>
        <v>0</v>
      </c>
      <c r="AA27" s="196">
        <f>'[1]3bmini'!Q79</f>
        <v>0</v>
      </c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</row>
    <row r="28" spans="1:37" ht="16.5">
      <c r="A28" s="213"/>
      <c r="B28" s="236"/>
      <c r="C28" s="217" t="s">
        <v>51</v>
      </c>
      <c r="D28" s="214">
        <f>'Format-I mini'!H26</f>
        <v>61</v>
      </c>
      <c r="E28" s="214">
        <f>'[1]4amini'!$AC$125</f>
        <v>55</v>
      </c>
      <c r="F28" s="214">
        <f>'[1]survey main mini'!AL24</f>
        <v>704</v>
      </c>
      <c r="G28" s="214">
        <f>'[1]survey main mini'!AM24</f>
        <v>148</v>
      </c>
      <c r="H28" s="214">
        <f>'[1]4amini'!AD125</f>
        <v>378</v>
      </c>
      <c r="I28" s="214">
        <f>'[1]4amini'!AE125</f>
        <v>242</v>
      </c>
      <c r="J28" s="214">
        <f>'[1]4amini'!AF125</f>
        <v>148</v>
      </c>
      <c r="K28" s="214">
        <f>IF('[1]6mini'!J27&gt;=21,'Format II mini'!D28,0)</f>
        <v>0</v>
      </c>
      <c r="L28" s="214">
        <f>'[1]6mini'!G27</f>
        <v>0</v>
      </c>
      <c r="M28" s="214">
        <f>'[1]6mini'!H27</f>
        <v>0</v>
      </c>
      <c r="N28" s="214">
        <f>'[1]3amini'!G64</f>
        <v>9</v>
      </c>
      <c r="O28" s="214">
        <f t="shared" si="8"/>
        <v>0</v>
      </c>
      <c r="P28" s="214">
        <f t="shared" si="9"/>
        <v>0</v>
      </c>
      <c r="Q28" s="214">
        <f>'[1]5amini'!K81</f>
        <v>667</v>
      </c>
      <c r="R28" s="214">
        <v>0</v>
      </c>
      <c r="S28" s="214">
        <f>'[1]5amini'!K82</f>
        <v>5</v>
      </c>
      <c r="T28" s="214">
        <f>'[1]5amini'!K83</f>
        <v>2</v>
      </c>
      <c r="U28" s="214">
        <f t="shared" si="10"/>
        <v>674</v>
      </c>
      <c r="V28" s="197">
        <f t="shared" si="3"/>
        <v>61</v>
      </c>
      <c r="W28" s="197">
        <f t="shared" si="4"/>
        <v>0</v>
      </c>
      <c r="X28" s="197" t="str">
        <f t="shared" si="5"/>
        <v>f</v>
      </c>
      <c r="Y28" s="196">
        <f>'[1]3bmini'!O81</f>
        <v>0</v>
      </c>
      <c r="Z28" s="196">
        <f>'[1]3bmini'!P82</f>
        <v>0</v>
      </c>
      <c r="AA28" s="196">
        <f>'[1]3bmini'!Q83</f>
        <v>0</v>
      </c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</row>
    <row r="29" spans="1:37" ht="16.5">
      <c r="A29" s="213"/>
      <c r="B29" s="236"/>
      <c r="C29" s="217" t="s">
        <v>52</v>
      </c>
      <c r="D29" s="214">
        <f>'Format-I mini'!H27</f>
        <v>42</v>
      </c>
      <c r="E29" s="214">
        <f>'[1]4amini'!$AC$131</f>
        <v>41</v>
      </c>
      <c r="F29" s="214">
        <f>'[1]survey main mini'!AL25</f>
        <v>829</v>
      </c>
      <c r="G29" s="214">
        <f>'[1]survey main mini'!AM25</f>
        <v>180</v>
      </c>
      <c r="H29" s="214">
        <f>'[1]4amini'!AD131</f>
        <v>385</v>
      </c>
      <c r="I29" s="214">
        <f>'[1]4amini'!AE131</f>
        <v>324</v>
      </c>
      <c r="J29" s="214">
        <f>'[1]4amini'!AF131</f>
        <v>180</v>
      </c>
      <c r="K29" s="214">
        <f>IF('[1]6mini'!J28&gt;=21,'Format II mini'!D29,0)</f>
        <v>0</v>
      </c>
      <c r="L29" s="214">
        <f>'[1]6mini'!G28</f>
        <v>0</v>
      </c>
      <c r="M29" s="214">
        <f>'[1]6mini'!H28</f>
        <v>0</v>
      </c>
      <c r="N29" s="214">
        <f>'[1]3amini'!G67</f>
        <v>14</v>
      </c>
      <c r="O29" s="214">
        <f t="shared" si="8"/>
        <v>0</v>
      </c>
      <c r="P29" s="214">
        <f t="shared" si="9"/>
        <v>0</v>
      </c>
      <c r="Q29" s="214">
        <f>'[1]5amini'!K85</f>
        <v>757</v>
      </c>
      <c r="R29" s="214">
        <v>0</v>
      </c>
      <c r="S29" s="214">
        <f>'[1]5amini'!K86</f>
        <v>2</v>
      </c>
      <c r="T29" s="214">
        <f>'[1]5amini'!K87</f>
        <v>2</v>
      </c>
      <c r="U29" s="214">
        <f t="shared" si="10"/>
        <v>761</v>
      </c>
      <c r="V29" s="197">
        <f t="shared" si="3"/>
        <v>42</v>
      </c>
      <c r="W29" s="197">
        <f t="shared" si="4"/>
        <v>0</v>
      </c>
      <c r="X29" s="197" t="str">
        <f t="shared" si="5"/>
        <v>f</v>
      </c>
      <c r="Y29" s="196">
        <f>'[1]3bmini'!O85</f>
        <v>0</v>
      </c>
      <c r="Z29" s="196">
        <f>'[1]3bmini'!P86</f>
        <v>0</v>
      </c>
      <c r="AA29" s="196">
        <f>'[1]3bmini'!Q87</f>
        <v>0</v>
      </c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</row>
    <row r="30" spans="1:37" ht="16.5">
      <c r="A30" s="213"/>
      <c r="B30" s="236"/>
      <c r="C30" s="217" t="s">
        <v>53</v>
      </c>
      <c r="D30" s="214">
        <f>'Format-I mini'!H28</f>
        <v>77</v>
      </c>
      <c r="E30" s="214">
        <f>'[1]4amini'!$AC$137</f>
        <v>74</v>
      </c>
      <c r="F30" s="214">
        <f>'[1]survey main mini'!AL26</f>
        <v>1483</v>
      </c>
      <c r="G30" s="214">
        <f>'[1]survey main mini'!AM26</f>
        <v>327</v>
      </c>
      <c r="H30" s="214">
        <f>'[1]4amini'!AD137</f>
        <v>693</v>
      </c>
      <c r="I30" s="214">
        <f>'[1]4amini'!AE137</f>
        <v>551</v>
      </c>
      <c r="J30" s="214">
        <f>'[1]4amini'!AF137</f>
        <v>327</v>
      </c>
      <c r="K30" s="214">
        <f>IF('[1]6mini'!J29&gt;=21,'Format II mini'!D30,0)</f>
        <v>0</v>
      </c>
      <c r="L30" s="214">
        <f>'[1]6mini'!G29</f>
        <v>0</v>
      </c>
      <c r="M30" s="214">
        <f>'[1]6mini'!H29</f>
        <v>0</v>
      </c>
      <c r="N30" s="214">
        <f>'[1]3amini'!G70</f>
        <v>23</v>
      </c>
      <c r="O30" s="214">
        <f t="shared" si="8"/>
        <v>0</v>
      </c>
      <c r="P30" s="214">
        <f t="shared" si="9"/>
        <v>0</v>
      </c>
      <c r="Q30" s="214">
        <f>'[1]5amini'!K89</f>
        <v>1401</v>
      </c>
      <c r="R30" s="214">
        <v>0</v>
      </c>
      <c r="S30" s="214">
        <f>'[1]5amini'!K90</f>
        <v>0</v>
      </c>
      <c r="T30" s="214">
        <f>'[1]5amini'!K91</f>
        <v>0</v>
      </c>
      <c r="U30" s="214">
        <f t="shared" si="10"/>
        <v>1401</v>
      </c>
      <c r="V30" s="197">
        <f t="shared" si="3"/>
        <v>77</v>
      </c>
      <c r="W30" s="197">
        <f t="shared" si="4"/>
        <v>0</v>
      </c>
      <c r="X30" s="197" t="str">
        <f t="shared" si="5"/>
        <v>f</v>
      </c>
      <c r="Y30" s="196">
        <f>'[1]3bmini'!O89</f>
        <v>0</v>
      </c>
      <c r="Z30" s="196">
        <f>'[1]3bmini'!P90</f>
        <v>0</v>
      </c>
      <c r="AA30" s="196">
        <f>'[1]3bmini'!Q91</f>
        <v>0</v>
      </c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</row>
    <row r="31" spans="1:37" ht="16.5">
      <c r="A31" s="213"/>
      <c r="B31" s="236"/>
      <c r="C31" s="217" t="s">
        <v>54</v>
      </c>
      <c r="D31" s="214">
        <f>'Format-I mini'!H29</f>
        <v>17</v>
      </c>
      <c r="E31" s="214">
        <f>'[1]4amini'!$AC$143</f>
        <v>16</v>
      </c>
      <c r="F31" s="214">
        <f>'[1]survey main mini'!AL27</f>
        <v>293</v>
      </c>
      <c r="G31" s="214">
        <f>'[1]survey main mini'!AM27</f>
        <v>67</v>
      </c>
      <c r="H31" s="214">
        <f>'[1]4amini'!AD143</f>
        <v>146</v>
      </c>
      <c r="I31" s="214">
        <f>'[1]4amini'!AE143</f>
        <v>117</v>
      </c>
      <c r="J31" s="214">
        <f>'[1]4amini'!AF143</f>
        <v>67</v>
      </c>
      <c r="K31" s="214">
        <f>IF('[1]6mini'!J30&gt;=21,'Format II mini'!D31,0)</f>
        <v>0</v>
      </c>
      <c r="L31" s="214">
        <f>'[1]6mini'!G30</f>
        <v>0</v>
      </c>
      <c r="M31" s="214">
        <f>'[1]6mini'!H30</f>
        <v>0</v>
      </c>
      <c r="N31" s="214">
        <f>'[1]3amini'!G73</f>
        <v>5</v>
      </c>
      <c r="O31" s="214">
        <f t="shared" si="8"/>
        <v>0</v>
      </c>
      <c r="P31" s="214">
        <f t="shared" si="9"/>
        <v>0</v>
      </c>
      <c r="Q31" s="214">
        <f>'[1]5amini'!K93</f>
        <v>288</v>
      </c>
      <c r="R31" s="214">
        <v>0</v>
      </c>
      <c r="S31" s="214">
        <f>'[1]5amini'!K94</f>
        <v>1</v>
      </c>
      <c r="T31" s="214">
        <f>'[1]5amini'!K95</f>
        <v>0</v>
      </c>
      <c r="U31" s="214">
        <f t="shared" si="10"/>
        <v>289</v>
      </c>
      <c r="V31" s="197">
        <f t="shared" si="3"/>
        <v>17</v>
      </c>
      <c r="W31" s="197">
        <f t="shared" si="4"/>
        <v>0</v>
      </c>
      <c r="X31" s="197" t="str">
        <f t="shared" si="5"/>
        <v>f</v>
      </c>
      <c r="Y31" s="196">
        <f>'[1]3bmini'!O93</f>
        <v>0</v>
      </c>
      <c r="Z31" s="196">
        <f>'[1]3bmini'!P94</f>
        <v>0</v>
      </c>
      <c r="AA31" s="196">
        <f>'[1]3bmini'!Q95</f>
        <v>0</v>
      </c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</row>
    <row r="32" spans="1:37" ht="16.5">
      <c r="A32" s="213"/>
      <c r="B32" s="232"/>
      <c r="C32" s="212" t="s">
        <v>40</v>
      </c>
      <c r="D32" s="211">
        <f aca="true" t="shared" si="11" ref="D32:U32">SUM(D23:D31)</f>
        <v>354</v>
      </c>
      <c r="E32" s="211">
        <f t="shared" si="11"/>
        <v>335</v>
      </c>
      <c r="F32" s="211">
        <f t="shared" si="11"/>
        <v>5623</v>
      </c>
      <c r="G32" s="211">
        <f t="shared" si="11"/>
        <v>1208</v>
      </c>
      <c r="H32" s="211">
        <f t="shared" si="11"/>
        <v>2714</v>
      </c>
      <c r="I32" s="211">
        <f t="shared" si="11"/>
        <v>2074</v>
      </c>
      <c r="J32" s="211">
        <f t="shared" si="11"/>
        <v>1200</v>
      </c>
      <c r="K32" s="211">
        <f t="shared" si="11"/>
        <v>0</v>
      </c>
      <c r="L32" s="211">
        <f t="shared" si="11"/>
        <v>0</v>
      </c>
      <c r="M32" s="211">
        <f t="shared" si="11"/>
        <v>0</v>
      </c>
      <c r="N32" s="211">
        <f t="shared" si="11"/>
        <v>74</v>
      </c>
      <c r="O32" s="211">
        <f t="shared" si="11"/>
        <v>1</v>
      </c>
      <c r="P32" s="211">
        <f t="shared" si="11"/>
        <v>0</v>
      </c>
      <c r="Q32" s="211">
        <f t="shared" si="11"/>
        <v>5221</v>
      </c>
      <c r="R32" s="211">
        <f t="shared" si="11"/>
        <v>0</v>
      </c>
      <c r="S32" s="211">
        <f t="shared" si="11"/>
        <v>18</v>
      </c>
      <c r="T32" s="211">
        <f t="shared" si="11"/>
        <v>5</v>
      </c>
      <c r="U32" s="211">
        <f t="shared" si="11"/>
        <v>5244</v>
      </c>
      <c r="V32" s="197">
        <f t="shared" si="3"/>
        <v>354</v>
      </c>
      <c r="W32" s="197">
        <f t="shared" si="4"/>
        <v>0</v>
      </c>
      <c r="X32" s="197" t="str">
        <f t="shared" si="5"/>
        <v>f</v>
      </c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</row>
    <row r="33" spans="1:37" ht="18" customHeight="1">
      <c r="A33" s="213">
        <v>4</v>
      </c>
      <c r="B33" s="270" t="s">
        <v>55</v>
      </c>
      <c r="C33" s="219" t="s">
        <v>55</v>
      </c>
      <c r="D33" s="214">
        <f>'Format-I mini'!H31</f>
        <v>107</v>
      </c>
      <c r="E33" s="214">
        <f>'[1]4amini'!$AC$149</f>
        <v>107</v>
      </c>
      <c r="F33" s="214">
        <f>'[1]survey main mini'!AL29</f>
        <v>2116</v>
      </c>
      <c r="G33" s="214">
        <f>'[1]survey main mini'!AM29</f>
        <v>454</v>
      </c>
      <c r="H33" s="214">
        <f>'[1]4amini'!AD149</f>
        <v>957</v>
      </c>
      <c r="I33" s="214">
        <f>'[1]4amini'!AE149</f>
        <v>740</v>
      </c>
      <c r="J33" s="214">
        <f>'[1]4amini'!AF149</f>
        <v>454</v>
      </c>
      <c r="K33" s="214">
        <f>IF('[1]6mini'!J32&gt;=21,'Format II mini'!D33,0)</f>
        <v>0</v>
      </c>
      <c r="L33" s="214">
        <f>'[1]6mini'!G32</f>
        <v>0</v>
      </c>
      <c r="M33" s="214">
        <f>'[1]6mini'!H32</f>
        <v>0</v>
      </c>
      <c r="N33" s="214">
        <f>'[1]3amini'!G76</f>
        <v>33</v>
      </c>
      <c r="O33" s="214">
        <f>+Y33+Z33</f>
        <v>0</v>
      </c>
      <c r="P33" s="214">
        <f>AA33</f>
        <v>0</v>
      </c>
      <c r="Q33" s="214">
        <f>'[1]5amini'!K97</f>
        <v>1922</v>
      </c>
      <c r="R33" s="214">
        <v>0</v>
      </c>
      <c r="S33" s="214">
        <f>'[1]5amini'!K98</f>
        <v>3</v>
      </c>
      <c r="T33" s="214">
        <f>'[1]5amini'!K99</f>
        <v>0</v>
      </c>
      <c r="U33" s="214">
        <f>SUM(Q33:T33)</f>
        <v>1925</v>
      </c>
      <c r="V33" s="197">
        <f t="shared" si="3"/>
        <v>107</v>
      </c>
      <c r="W33" s="197">
        <f t="shared" si="4"/>
        <v>0</v>
      </c>
      <c r="X33" s="197" t="str">
        <f t="shared" si="5"/>
        <v>f</v>
      </c>
      <c r="Y33" s="196">
        <f>'[1]3bmini'!O97</f>
        <v>0</v>
      </c>
      <c r="Z33" s="196">
        <f>'[1]3bmini'!P98</f>
        <v>0</v>
      </c>
      <c r="AA33" s="196">
        <f>'[1]3bmini'!Q99</f>
        <v>0</v>
      </c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</row>
    <row r="34" spans="1:37" ht="16.5" customHeight="1">
      <c r="A34" s="213"/>
      <c r="B34" s="236"/>
      <c r="C34" s="219" t="s">
        <v>56</v>
      </c>
      <c r="D34" s="214">
        <f>'Format-I mini'!H32</f>
        <v>63</v>
      </c>
      <c r="E34" s="214">
        <f>'[1]4amini'!$AC$155</f>
        <v>63</v>
      </c>
      <c r="F34" s="214">
        <f>'[1]survey main mini'!AL30</f>
        <v>1065</v>
      </c>
      <c r="G34" s="214">
        <f>'[1]survey main mini'!AM30</f>
        <v>196</v>
      </c>
      <c r="H34" s="214">
        <f>'[1]4amini'!AD155</f>
        <v>574</v>
      </c>
      <c r="I34" s="214">
        <f>'[1]4amini'!AE155</f>
        <v>391</v>
      </c>
      <c r="J34" s="214">
        <f>'[1]4amini'!AF155</f>
        <v>196</v>
      </c>
      <c r="K34" s="214">
        <f>IF('[1]6mini'!J33&gt;=21,'Format II mini'!D34,0)</f>
        <v>0</v>
      </c>
      <c r="L34" s="214">
        <f>'[1]6mini'!G33</f>
        <v>0</v>
      </c>
      <c r="M34" s="214">
        <f>'[1]6mini'!H33</f>
        <v>0</v>
      </c>
      <c r="N34" s="214">
        <f>'[1]3amini'!G79</f>
        <v>33</v>
      </c>
      <c r="O34" s="214">
        <f>+Y34+Z34</f>
        <v>0</v>
      </c>
      <c r="P34" s="214">
        <f>AA34</f>
        <v>0</v>
      </c>
      <c r="Q34" s="214">
        <f>'[1]5amini'!K101</f>
        <v>1062</v>
      </c>
      <c r="R34" s="214">
        <v>0</v>
      </c>
      <c r="S34" s="214">
        <f>'[1]5amini'!K102</f>
        <v>0</v>
      </c>
      <c r="T34" s="214">
        <f>'[1]5amini'!K103</f>
        <v>0</v>
      </c>
      <c r="U34" s="214">
        <f>SUM(Q34:T34)</f>
        <v>1062</v>
      </c>
      <c r="V34" s="197">
        <f t="shared" si="3"/>
        <v>63</v>
      </c>
      <c r="W34" s="197">
        <f t="shared" si="4"/>
        <v>0</v>
      </c>
      <c r="X34" s="197" t="str">
        <f t="shared" si="5"/>
        <v>f</v>
      </c>
      <c r="Y34" s="196">
        <f>'[1]3bmini'!O101</f>
        <v>0</v>
      </c>
      <c r="Z34" s="196">
        <f>'[1]3bmini'!P102</f>
        <v>0</v>
      </c>
      <c r="AA34" s="196">
        <f>'[1]3bmini'!Q103</f>
        <v>0</v>
      </c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</row>
    <row r="35" spans="1:37" ht="16.5">
      <c r="A35" s="213"/>
      <c r="B35" s="236"/>
      <c r="C35" s="219" t="s">
        <v>57</v>
      </c>
      <c r="D35" s="214">
        <f>'Format-I mini'!H33</f>
        <v>46</v>
      </c>
      <c r="E35" s="214">
        <f>'[1]4amini'!$AC$161</f>
        <v>46</v>
      </c>
      <c r="F35" s="214">
        <f>'[1]survey main mini'!AL31</f>
        <v>642</v>
      </c>
      <c r="G35" s="214">
        <f>'[1]survey main mini'!AM31</f>
        <v>199</v>
      </c>
      <c r="H35" s="214">
        <f>'[1]4amini'!AD161</f>
        <v>301</v>
      </c>
      <c r="I35" s="214">
        <f>'[1]4amini'!AE161</f>
        <v>219</v>
      </c>
      <c r="J35" s="214">
        <f>'[1]4amini'!AF161</f>
        <v>199</v>
      </c>
      <c r="K35" s="214">
        <f>IF('[1]6mini'!J34&gt;=21,'Format II mini'!D35,0)</f>
        <v>0</v>
      </c>
      <c r="L35" s="214">
        <f>'[1]6mini'!G34</f>
        <v>0</v>
      </c>
      <c r="M35" s="214">
        <f>'[1]6mini'!H34</f>
        <v>0</v>
      </c>
      <c r="N35" s="214">
        <f>'[1]3amini'!G82</f>
        <v>39</v>
      </c>
      <c r="O35" s="214">
        <f>+Y35+Z35</f>
        <v>0</v>
      </c>
      <c r="P35" s="214">
        <f>AA35</f>
        <v>0</v>
      </c>
      <c r="Q35" s="214">
        <f>'[1]5amini'!K105</f>
        <v>562</v>
      </c>
      <c r="R35" s="214">
        <v>0</v>
      </c>
      <c r="S35" s="214">
        <f>'[1]5amini'!K106</f>
        <v>4</v>
      </c>
      <c r="T35" s="214">
        <f>'[1]5amini'!K107</f>
        <v>1</v>
      </c>
      <c r="U35" s="214">
        <f>SUM(Q35:T35)</f>
        <v>567</v>
      </c>
      <c r="V35" s="197">
        <f t="shared" si="3"/>
        <v>46</v>
      </c>
      <c r="W35" s="197">
        <f t="shared" si="4"/>
        <v>0</v>
      </c>
      <c r="X35" s="197" t="str">
        <f t="shared" si="5"/>
        <v>f</v>
      </c>
      <c r="Y35" s="196">
        <f>'[1]3bmini'!O105</f>
        <v>0</v>
      </c>
      <c r="Z35" s="196">
        <f>'[1]3bmini'!P106</f>
        <v>0</v>
      </c>
      <c r="AA35" s="196">
        <f>'[1]3bmini'!Q107</f>
        <v>0</v>
      </c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</row>
    <row r="36" spans="1:37" ht="16.5">
      <c r="A36" s="213"/>
      <c r="B36" s="236"/>
      <c r="C36" s="219" t="s">
        <v>58</v>
      </c>
      <c r="D36" s="214">
        <f>'Format-I mini'!H34</f>
        <v>68</v>
      </c>
      <c r="E36" s="214">
        <f>'[1]4amini'!$AC$167</f>
        <v>68</v>
      </c>
      <c r="F36" s="214">
        <f>'[1]survey main mini'!AL32</f>
        <v>1242</v>
      </c>
      <c r="G36" s="214">
        <f>'[1]survey main mini'!AM32</f>
        <v>208</v>
      </c>
      <c r="H36" s="214">
        <f>'[1]4amini'!AD167</f>
        <v>599</v>
      </c>
      <c r="I36" s="214">
        <f>'[1]4amini'!AE167</f>
        <v>362</v>
      </c>
      <c r="J36" s="214">
        <f>'[1]4amini'!AF167</f>
        <v>208</v>
      </c>
      <c r="K36" s="214">
        <f>IF('[1]6mini'!J35&gt;=21,'Format II mini'!D36,0)</f>
        <v>0</v>
      </c>
      <c r="L36" s="214">
        <f>'[1]6mini'!G35</f>
        <v>0</v>
      </c>
      <c r="M36" s="214">
        <f>'[1]6mini'!H35</f>
        <v>0</v>
      </c>
      <c r="N36" s="214">
        <f>'[1]3amini'!G85</f>
        <v>9</v>
      </c>
      <c r="O36" s="214">
        <f>+Y36+Z36</f>
        <v>0</v>
      </c>
      <c r="P36" s="214">
        <f>AA36</f>
        <v>0</v>
      </c>
      <c r="Q36" s="214">
        <f>'[1]5amini'!K109</f>
        <v>1037</v>
      </c>
      <c r="R36" s="214">
        <v>0</v>
      </c>
      <c r="S36" s="214">
        <f>'[1]5amini'!K110</f>
        <v>0</v>
      </c>
      <c r="T36" s="214">
        <f>'[1]5amini'!K111</f>
        <v>4</v>
      </c>
      <c r="U36" s="214">
        <f>SUM(Q36:T36)</f>
        <v>1041</v>
      </c>
      <c r="V36" s="197">
        <f t="shared" si="3"/>
        <v>68</v>
      </c>
      <c r="W36" s="197">
        <f t="shared" si="4"/>
        <v>0</v>
      </c>
      <c r="X36" s="197" t="str">
        <f t="shared" si="5"/>
        <v>f</v>
      </c>
      <c r="Y36" s="196">
        <f>'[1]3bmini'!O109</f>
        <v>0</v>
      </c>
      <c r="Z36" s="196">
        <f>'[1]3bmini'!P110</f>
        <v>0</v>
      </c>
      <c r="AA36" s="196">
        <f>'[1]3bmini'!Q111</f>
        <v>0</v>
      </c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</row>
    <row r="37" spans="1:37" ht="16.5">
      <c r="A37" s="213"/>
      <c r="B37" s="232"/>
      <c r="C37" s="212" t="s">
        <v>40</v>
      </c>
      <c r="D37" s="216">
        <f aca="true" t="shared" si="12" ref="D37:U37">SUM(D33:D36)</f>
        <v>284</v>
      </c>
      <c r="E37" s="216">
        <f t="shared" si="12"/>
        <v>284</v>
      </c>
      <c r="F37" s="216">
        <f t="shared" si="12"/>
        <v>5065</v>
      </c>
      <c r="G37" s="216">
        <f t="shared" si="12"/>
        <v>1057</v>
      </c>
      <c r="H37" s="216">
        <f t="shared" si="12"/>
        <v>2431</v>
      </c>
      <c r="I37" s="216">
        <f t="shared" si="12"/>
        <v>1712</v>
      </c>
      <c r="J37" s="216">
        <f t="shared" si="12"/>
        <v>1057</v>
      </c>
      <c r="K37" s="216">
        <f t="shared" si="12"/>
        <v>0</v>
      </c>
      <c r="L37" s="216">
        <f t="shared" si="12"/>
        <v>0</v>
      </c>
      <c r="M37" s="216">
        <f t="shared" si="12"/>
        <v>0</v>
      </c>
      <c r="N37" s="216">
        <f t="shared" si="12"/>
        <v>114</v>
      </c>
      <c r="O37" s="216">
        <f t="shared" si="12"/>
        <v>0</v>
      </c>
      <c r="P37" s="216">
        <f t="shared" si="12"/>
        <v>0</v>
      </c>
      <c r="Q37" s="216">
        <f t="shared" si="12"/>
        <v>4583</v>
      </c>
      <c r="R37" s="216">
        <f t="shared" si="12"/>
        <v>0</v>
      </c>
      <c r="S37" s="216">
        <f t="shared" si="12"/>
        <v>7</v>
      </c>
      <c r="T37" s="216">
        <f t="shared" si="12"/>
        <v>5</v>
      </c>
      <c r="U37" s="216">
        <f t="shared" si="12"/>
        <v>4595</v>
      </c>
      <c r="V37" s="197">
        <f t="shared" si="3"/>
        <v>284</v>
      </c>
      <c r="W37" s="197">
        <f t="shared" si="4"/>
        <v>0</v>
      </c>
      <c r="X37" s="197" t="str">
        <f t="shared" si="5"/>
        <v>f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</row>
    <row r="38" spans="1:37" ht="16.5">
      <c r="A38" s="213">
        <v>5</v>
      </c>
      <c r="B38" s="270" t="s">
        <v>59</v>
      </c>
      <c r="C38" s="215" t="s">
        <v>60</v>
      </c>
      <c r="D38" s="214">
        <f>'Format-I mini'!H36</f>
        <v>67</v>
      </c>
      <c r="E38" s="214">
        <f>'[1]4amini'!$AC$173</f>
        <v>0</v>
      </c>
      <c r="F38" s="214">
        <f>'[1]survey main mini'!AL34</f>
        <v>1004</v>
      </c>
      <c r="G38" s="214">
        <f>'[1]survey main mini'!AM34</f>
        <v>154</v>
      </c>
      <c r="H38" s="214">
        <f>'[1]4amini'!AD173</f>
        <v>408</v>
      </c>
      <c r="I38" s="214">
        <f>'[1]4amini'!AE173</f>
        <v>300</v>
      </c>
      <c r="J38" s="214">
        <f>'[1]4amini'!AF173</f>
        <v>154</v>
      </c>
      <c r="K38" s="214">
        <f>IF('[1]6mini'!J37&gt;=21,'Format II mini'!D38,0)</f>
        <v>0</v>
      </c>
      <c r="L38" s="214">
        <f>'[1]6mini'!G37</f>
        <v>0</v>
      </c>
      <c r="M38" s="214">
        <f>'[1]6mini'!H37</f>
        <v>0</v>
      </c>
      <c r="N38" s="214">
        <f>'[1]3amini'!G88</f>
        <v>10</v>
      </c>
      <c r="O38" s="214">
        <f aca="true" t="shared" si="13" ref="O38:O44">+Y38+Z38</f>
        <v>0</v>
      </c>
      <c r="P38" s="214">
        <f aca="true" t="shared" si="14" ref="P38:P44">AA38</f>
        <v>0</v>
      </c>
      <c r="Q38" s="214">
        <f>'[1]5amini'!K113</f>
        <v>779</v>
      </c>
      <c r="R38" s="214">
        <v>0</v>
      </c>
      <c r="S38" s="214">
        <f>'[1]5amini'!K114</f>
        <v>12</v>
      </c>
      <c r="T38" s="214">
        <f>'[1]5amini'!K115</f>
        <v>3</v>
      </c>
      <c r="U38" s="214">
        <f aca="true" t="shared" si="15" ref="U38:U44">SUM(Q38:T38)</f>
        <v>794</v>
      </c>
      <c r="V38" s="197">
        <f t="shared" si="3"/>
        <v>67</v>
      </c>
      <c r="W38" s="197">
        <f t="shared" si="4"/>
        <v>0</v>
      </c>
      <c r="X38" s="197" t="str">
        <f t="shared" si="5"/>
        <v>f</v>
      </c>
      <c r="Y38" s="196">
        <f>'[1]3bmini'!O113</f>
        <v>0</v>
      </c>
      <c r="Z38" s="196">
        <f>'[1]3bmini'!P114</f>
        <v>0</v>
      </c>
      <c r="AA38" s="196">
        <f>'[1]3bmini'!Q115</f>
        <v>0</v>
      </c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</row>
    <row r="39" spans="1:37" ht="16.5">
      <c r="A39" s="213"/>
      <c r="B39" s="236"/>
      <c r="C39" s="215" t="s">
        <v>61</v>
      </c>
      <c r="D39" s="214">
        <f>'Format-I mini'!H37</f>
        <v>67</v>
      </c>
      <c r="E39" s="214">
        <f>'[1]4amini'!$AC$179</f>
        <v>67</v>
      </c>
      <c r="F39" s="214">
        <f>'[1]survey main mini'!AL35</f>
        <v>1321</v>
      </c>
      <c r="G39" s="214">
        <f>'[1]survey main mini'!AM35</f>
        <v>213</v>
      </c>
      <c r="H39" s="214">
        <f>'[1]4amini'!AD179</f>
        <v>651</v>
      </c>
      <c r="I39" s="214">
        <f>'[1]4amini'!AE179</f>
        <v>506</v>
      </c>
      <c r="J39" s="214">
        <f>'[1]4amini'!AF179</f>
        <v>213</v>
      </c>
      <c r="K39" s="214">
        <f>IF('[1]6mini'!J38&gt;=21,'Format II mini'!D39,0)</f>
        <v>0</v>
      </c>
      <c r="L39" s="214">
        <f>'[1]6mini'!G38</f>
        <v>0</v>
      </c>
      <c r="M39" s="214">
        <f>'[1]6mini'!H38</f>
        <v>0</v>
      </c>
      <c r="N39" s="214">
        <f>'[1]3amini'!G91</f>
        <v>8</v>
      </c>
      <c r="O39" s="214">
        <f t="shared" si="13"/>
        <v>0</v>
      </c>
      <c r="P39" s="214">
        <f t="shared" si="14"/>
        <v>0</v>
      </c>
      <c r="Q39" s="214">
        <f>'[1]5amini'!K117</f>
        <v>1265</v>
      </c>
      <c r="R39" s="214">
        <v>0</v>
      </c>
      <c r="S39" s="214">
        <f>'[1]5amini'!K118</f>
        <v>17</v>
      </c>
      <c r="T39" s="214">
        <f>'[1]5amini'!K119</f>
        <v>1</v>
      </c>
      <c r="U39" s="214">
        <f t="shared" si="15"/>
        <v>1283</v>
      </c>
      <c r="V39" s="197">
        <f aca="true" t="shared" si="16" ref="V39:V70">+D39-K39</f>
        <v>67</v>
      </c>
      <c r="W39" s="197">
        <f aca="true" t="shared" si="17" ref="W39:W70">+L39+M39</f>
        <v>0</v>
      </c>
      <c r="X39" s="197" t="str">
        <f aca="true" t="shared" si="18" ref="X39:X70">IF(W39&gt;=I39,"t","f")</f>
        <v>f</v>
      </c>
      <c r="Y39" s="196">
        <f>'[1]3bmini'!O117</f>
        <v>0</v>
      </c>
      <c r="Z39" s="196">
        <f>'[1]3bmini'!P118</f>
        <v>0</v>
      </c>
      <c r="AA39" s="196">
        <f>'[1]3bmini'!Q119</f>
        <v>0</v>
      </c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</row>
    <row r="40" spans="1:37" ht="16.5">
      <c r="A40" s="213"/>
      <c r="B40" s="236"/>
      <c r="C40" s="215" t="s">
        <v>62</v>
      </c>
      <c r="D40" s="214">
        <f>'Format-I mini'!H38</f>
        <v>18</v>
      </c>
      <c r="E40" s="214">
        <f>'[1]4amini'!$AC$185</f>
        <v>12</v>
      </c>
      <c r="F40" s="214">
        <f>'[1]survey main mini'!AL36</f>
        <v>1004</v>
      </c>
      <c r="G40" s="214">
        <f>'[1]survey main mini'!AM36</f>
        <v>150</v>
      </c>
      <c r="H40" s="214">
        <f>'[1]4amini'!AD185</f>
        <v>435</v>
      </c>
      <c r="I40" s="214">
        <f>'[1]4amini'!AE185</f>
        <v>150</v>
      </c>
      <c r="J40" s="214">
        <f>'[1]4amini'!AF185</f>
        <v>150</v>
      </c>
      <c r="K40" s="214">
        <f>IF('[1]6mini'!J39&gt;=21,'Format II mini'!D40,0)</f>
        <v>0</v>
      </c>
      <c r="L40" s="214">
        <f>'[1]6mini'!G39</f>
        <v>0</v>
      </c>
      <c r="M40" s="214">
        <f>'[1]6mini'!H39</f>
        <v>0</v>
      </c>
      <c r="N40" s="214">
        <f>'[1]3amini'!G94</f>
        <v>8</v>
      </c>
      <c r="O40" s="214">
        <f t="shared" si="13"/>
        <v>0</v>
      </c>
      <c r="P40" s="214">
        <f t="shared" si="14"/>
        <v>0</v>
      </c>
      <c r="Q40" s="214">
        <f>'[1]5amini'!K121</f>
        <v>666</v>
      </c>
      <c r="R40" s="214">
        <v>0</v>
      </c>
      <c r="S40" s="214">
        <f>'[1]5amini'!K122</f>
        <v>2</v>
      </c>
      <c r="T40" s="214">
        <f>'[1]5amini'!K123</f>
        <v>0</v>
      </c>
      <c r="U40" s="214">
        <f t="shared" si="15"/>
        <v>668</v>
      </c>
      <c r="V40" s="197">
        <f t="shared" si="16"/>
        <v>18</v>
      </c>
      <c r="W40" s="197">
        <f t="shared" si="17"/>
        <v>0</v>
      </c>
      <c r="X40" s="197" t="str">
        <f t="shared" si="18"/>
        <v>f</v>
      </c>
      <c r="Y40" s="196">
        <f>'[1]3bmini'!O121</f>
        <v>0</v>
      </c>
      <c r="Z40" s="196">
        <f>'[1]3bmini'!P122</f>
        <v>0</v>
      </c>
      <c r="AA40" s="196">
        <f>'[1]3bmini'!Q123</f>
        <v>0</v>
      </c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</row>
    <row r="41" spans="1:37" ht="16.5">
      <c r="A41" s="213"/>
      <c r="B41" s="236"/>
      <c r="C41" s="215" t="s">
        <v>63</v>
      </c>
      <c r="D41" s="214">
        <f>'Format-I mini'!H39</f>
        <v>14</v>
      </c>
      <c r="E41" s="214">
        <f>'[1]4amini'!$AC$191</f>
        <v>14</v>
      </c>
      <c r="F41" s="214">
        <f>'[1]survey main mini'!AL37</f>
        <v>789</v>
      </c>
      <c r="G41" s="214">
        <f>'[1]survey main mini'!AM37</f>
        <v>192</v>
      </c>
      <c r="H41" s="214">
        <f>'[1]4amini'!AD191</f>
        <v>354</v>
      </c>
      <c r="I41" s="214">
        <f>'[1]4amini'!AE191</f>
        <v>126</v>
      </c>
      <c r="J41" s="214">
        <f>'[1]4amini'!AF191</f>
        <v>154</v>
      </c>
      <c r="K41" s="214">
        <f>IF('[1]6mini'!J40&gt;=21,'Format II mini'!D41,0)</f>
        <v>0</v>
      </c>
      <c r="L41" s="214">
        <f>'[1]6mini'!G40</f>
        <v>0</v>
      </c>
      <c r="M41" s="214">
        <f>'[1]6mini'!H40</f>
        <v>0</v>
      </c>
      <c r="N41" s="214">
        <f>'[1]3amini'!G97</f>
        <v>8</v>
      </c>
      <c r="O41" s="214">
        <f t="shared" si="13"/>
        <v>0</v>
      </c>
      <c r="P41" s="214">
        <f t="shared" si="14"/>
        <v>0</v>
      </c>
      <c r="Q41" s="214">
        <f>'[1]5amini'!K125</f>
        <v>562</v>
      </c>
      <c r="R41" s="214">
        <v>0</v>
      </c>
      <c r="S41" s="214">
        <f>'[1]5amini'!K126</f>
        <v>1</v>
      </c>
      <c r="T41" s="214">
        <f>'[1]5amini'!K127</f>
        <v>0</v>
      </c>
      <c r="U41" s="214">
        <f t="shared" si="15"/>
        <v>563</v>
      </c>
      <c r="V41" s="197">
        <f t="shared" si="16"/>
        <v>14</v>
      </c>
      <c r="W41" s="197">
        <f t="shared" si="17"/>
        <v>0</v>
      </c>
      <c r="X41" s="197" t="str">
        <f t="shared" si="18"/>
        <v>f</v>
      </c>
      <c r="Y41" s="196">
        <f>'[1]3bmini'!O125</f>
        <v>0</v>
      </c>
      <c r="Z41" s="196">
        <f>'[1]3bmini'!P126</f>
        <v>0</v>
      </c>
      <c r="AA41" s="196">
        <f>'[1]3bmini'!Q127</f>
        <v>0</v>
      </c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</row>
    <row r="42" spans="1:37" ht="16.5">
      <c r="A42" s="213"/>
      <c r="B42" s="236"/>
      <c r="C42" s="215" t="s">
        <v>64</v>
      </c>
      <c r="D42" s="214">
        <f>'Format-I mini'!H40</f>
        <v>23</v>
      </c>
      <c r="E42" s="214">
        <f>'[1]4amini'!$AC$197</f>
        <v>22</v>
      </c>
      <c r="F42" s="214">
        <f>'[1]survey main mini'!AL38</f>
        <v>947</v>
      </c>
      <c r="G42" s="214">
        <f>'[1]survey main mini'!AM38</f>
        <v>131</v>
      </c>
      <c r="H42" s="214">
        <f>'[1]4amini'!AD197</f>
        <v>319</v>
      </c>
      <c r="I42" s="214">
        <f>'[1]4amini'!AE197</f>
        <v>187</v>
      </c>
      <c r="J42" s="214">
        <f>'[1]4amini'!AF197</f>
        <v>131</v>
      </c>
      <c r="K42" s="214">
        <f>IF('[1]6mini'!J41&gt;=21,'Format II mini'!D42,0)</f>
        <v>0</v>
      </c>
      <c r="L42" s="214">
        <f>'[1]6mini'!G41</f>
        <v>0</v>
      </c>
      <c r="M42" s="214">
        <f>'[1]6mini'!H41</f>
        <v>0</v>
      </c>
      <c r="N42" s="214">
        <f>'[1]3amini'!G100</f>
        <v>11</v>
      </c>
      <c r="O42" s="214">
        <f t="shared" si="13"/>
        <v>0</v>
      </c>
      <c r="P42" s="214">
        <f t="shared" si="14"/>
        <v>1</v>
      </c>
      <c r="Q42" s="214">
        <f>'[1]5amini'!K129</f>
        <v>555</v>
      </c>
      <c r="R42" s="214">
        <v>0</v>
      </c>
      <c r="S42" s="214">
        <f>'[1]5amini'!K130</f>
        <v>6</v>
      </c>
      <c r="T42" s="214">
        <f>'[1]5amini'!K131</f>
        <v>0</v>
      </c>
      <c r="U42" s="214">
        <f t="shared" si="15"/>
        <v>561</v>
      </c>
      <c r="V42" s="197">
        <f t="shared" si="16"/>
        <v>23</v>
      </c>
      <c r="W42" s="197">
        <f t="shared" si="17"/>
        <v>0</v>
      </c>
      <c r="X42" s="197" t="str">
        <f t="shared" si="18"/>
        <v>f</v>
      </c>
      <c r="Y42" s="196">
        <f>'[1]3bmini'!O129</f>
        <v>0</v>
      </c>
      <c r="Z42" s="196">
        <f>'[1]3bmini'!P130</f>
        <v>0</v>
      </c>
      <c r="AA42" s="196">
        <f>'[1]3bmini'!Q131</f>
        <v>1</v>
      </c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</row>
    <row r="43" spans="1:37" ht="16.5">
      <c r="A43" s="213"/>
      <c r="B43" s="236"/>
      <c r="C43" s="215" t="s">
        <v>65</v>
      </c>
      <c r="D43" s="214">
        <f>'Format-I mini'!H41</f>
        <v>27</v>
      </c>
      <c r="E43" s="214">
        <f>'[1]4amini'!$AC$203</f>
        <v>27</v>
      </c>
      <c r="F43" s="214">
        <f>'[1]survey main mini'!AL39</f>
        <v>950</v>
      </c>
      <c r="G43" s="214">
        <f>'[1]survey main mini'!AM39</f>
        <v>157</v>
      </c>
      <c r="H43" s="214">
        <f>'[1]4amini'!AD203</f>
        <v>385</v>
      </c>
      <c r="I43" s="214">
        <f>'[1]4amini'!AE203</f>
        <v>209</v>
      </c>
      <c r="J43" s="214">
        <f>'[1]4amini'!AF203</f>
        <v>157</v>
      </c>
      <c r="K43" s="214">
        <f>IF('[1]6mini'!J42&gt;=21,'Format II mini'!D43,0)</f>
        <v>0</v>
      </c>
      <c r="L43" s="214">
        <f>'[1]6mini'!G42</f>
        <v>0</v>
      </c>
      <c r="M43" s="214">
        <f>'[1]6mini'!H42</f>
        <v>0</v>
      </c>
      <c r="N43" s="214">
        <f>'[1]3amini'!G103</f>
        <v>4</v>
      </c>
      <c r="O43" s="214">
        <f t="shared" si="13"/>
        <v>1</v>
      </c>
      <c r="P43" s="214">
        <f t="shared" si="14"/>
        <v>0</v>
      </c>
      <c r="Q43" s="214">
        <f>'[1]5amini'!K133</f>
        <v>588</v>
      </c>
      <c r="R43" s="214">
        <v>0</v>
      </c>
      <c r="S43" s="214">
        <f>'[1]5amini'!K134</f>
        <v>4</v>
      </c>
      <c r="T43" s="214">
        <f>'[1]5amini'!K135</f>
        <v>1</v>
      </c>
      <c r="U43" s="214">
        <f t="shared" si="15"/>
        <v>593</v>
      </c>
      <c r="V43" s="197">
        <f t="shared" si="16"/>
        <v>27</v>
      </c>
      <c r="W43" s="197">
        <f t="shared" si="17"/>
        <v>0</v>
      </c>
      <c r="X43" s="197" t="str">
        <f t="shared" si="18"/>
        <v>f</v>
      </c>
      <c r="Y43" s="196">
        <f>'[1]3bmini'!O133</f>
        <v>1</v>
      </c>
      <c r="Z43" s="196">
        <f>'[1]3bmini'!P134</f>
        <v>0</v>
      </c>
      <c r="AA43" s="196">
        <f>'[1]3bmini'!Q135</f>
        <v>0</v>
      </c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</row>
    <row r="44" spans="1:37" ht="16.5">
      <c r="A44" s="213"/>
      <c r="B44" s="236"/>
      <c r="C44" s="215" t="s">
        <v>66</v>
      </c>
      <c r="D44" s="214">
        <f>'Format-I mini'!H42</f>
        <v>34</v>
      </c>
      <c r="E44" s="214">
        <f>'[1]4amini'!$AC$209</f>
        <v>32</v>
      </c>
      <c r="F44" s="214">
        <f>'[1]survey main mini'!AL40</f>
        <v>3169</v>
      </c>
      <c r="G44" s="214">
        <f>'[1]survey main mini'!AM40</f>
        <v>624</v>
      </c>
      <c r="H44" s="214">
        <f>'[1]4amini'!AD209</f>
        <v>1314</v>
      </c>
      <c r="I44" s="214">
        <f>'[1]4amini'!AE209</f>
        <v>386</v>
      </c>
      <c r="J44" s="214">
        <f>'[1]4amini'!AF209</f>
        <v>498</v>
      </c>
      <c r="K44" s="214">
        <f>IF('[1]6mini'!J43&gt;=21,'Format II mini'!D44,0)</f>
        <v>0</v>
      </c>
      <c r="L44" s="214">
        <f>'[1]6mini'!G43</f>
        <v>0</v>
      </c>
      <c r="M44" s="214">
        <f>'[1]6mini'!H43</f>
        <v>0</v>
      </c>
      <c r="N44" s="214">
        <f>'[1]3amini'!G106</f>
        <v>15</v>
      </c>
      <c r="O44" s="214">
        <f t="shared" si="13"/>
        <v>0</v>
      </c>
      <c r="P44" s="214">
        <f t="shared" si="14"/>
        <v>0</v>
      </c>
      <c r="Q44" s="214">
        <f>'[1]5amini'!K137</f>
        <v>1923</v>
      </c>
      <c r="R44" s="214">
        <v>0</v>
      </c>
      <c r="S44" s="214">
        <f>'[1]5amini'!K138</f>
        <v>16</v>
      </c>
      <c r="T44" s="214">
        <f>'[1]5amini'!K139</f>
        <v>3</v>
      </c>
      <c r="U44" s="214">
        <f t="shared" si="15"/>
        <v>1942</v>
      </c>
      <c r="V44" s="197">
        <f t="shared" si="16"/>
        <v>34</v>
      </c>
      <c r="W44" s="197">
        <f t="shared" si="17"/>
        <v>0</v>
      </c>
      <c r="X44" s="197" t="str">
        <f t="shared" si="18"/>
        <v>f</v>
      </c>
      <c r="Y44" s="196">
        <f>'[1]3bmini'!O137</f>
        <v>0</v>
      </c>
      <c r="Z44" s="196">
        <f>'[1]3bmini'!P138</f>
        <v>0</v>
      </c>
      <c r="AA44" s="196">
        <f>'[1]3bmini'!Q139</f>
        <v>0</v>
      </c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</row>
    <row r="45" spans="1:37" ht="16.5">
      <c r="A45" s="213"/>
      <c r="B45" s="232"/>
      <c r="C45" s="212" t="s">
        <v>40</v>
      </c>
      <c r="D45" s="211">
        <f aca="true" t="shared" si="19" ref="D45:U45">SUM(D38:D44)</f>
        <v>250</v>
      </c>
      <c r="E45" s="211">
        <f t="shared" si="19"/>
        <v>174</v>
      </c>
      <c r="F45" s="211">
        <f t="shared" si="19"/>
        <v>9184</v>
      </c>
      <c r="G45" s="211">
        <f t="shared" si="19"/>
        <v>1621</v>
      </c>
      <c r="H45" s="211">
        <f t="shared" si="19"/>
        <v>3866</v>
      </c>
      <c r="I45" s="211">
        <f t="shared" si="19"/>
        <v>1864</v>
      </c>
      <c r="J45" s="211">
        <f t="shared" si="19"/>
        <v>1457</v>
      </c>
      <c r="K45" s="211">
        <f t="shared" si="19"/>
        <v>0</v>
      </c>
      <c r="L45" s="211">
        <f t="shared" si="19"/>
        <v>0</v>
      </c>
      <c r="M45" s="211">
        <f t="shared" si="19"/>
        <v>0</v>
      </c>
      <c r="N45" s="211">
        <f t="shared" si="19"/>
        <v>64</v>
      </c>
      <c r="O45" s="211">
        <f t="shared" si="19"/>
        <v>1</v>
      </c>
      <c r="P45" s="211">
        <f t="shared" si="19"/>
        <v>1</v>
      </c>
      <c r="Q45" s="211">
        <f t="shared" si="19"/>
        <v>6338</v>
      </c>
      <c r="R45" s="211">
        <f t="shared" si="19"/>
        <v>0</v>
      </c>
      <c r="S45" s="211">
        <f t="shared" si="19"/>
        <v>58</v>
      </c>
      <c r="T45" s="211">
        <f t="shared" si="19"/>
        <v>8</v>
      </c>
      <c r="U45" s="211">
        <f t="shared" si="19"/>
        <v>6404</v>
      </c>
      <c r="V45" s="197">
        <f t="shared" si="16"/>
        <v>250</v>
      </c>
      <c r="W45" s="197">
        <f t="shared" si="17"/>
        <v>0</v>
      </c>
      <c r="X45" s="197" t="str">
        <f t="shared" si="18"/>
        <v>f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</row>
    <row r="46" spans="1:37" ht="15.75" customHeight="1">
      <c r="A46" s="213">
        <v>6</v>
      </c>
      <c r="B46" s="270" t="s">
        <v>67</v>
      </c>
      <c r="C46" s="219" t="s">
        <v>68</v>
      </c>
      <c r="D46" s="214">
        <f>'Format-I mini'!H44</f>
        <v>13</v>
      </c>
      <c r="E46" s="214">
        <f>'[1]4amini'!$AC$215</f>
        <v>13</v>
      </c>
      <c r="F46" s="214">
        <f>'[1]survey main mini'!AL42</f>
        <v>906</v>
      </c>
      <c r="G46" s="214">
        <f>'[1]survey main mini'!AM42</f>
        <v>238</v>
      </c>
      <c r="H46" s="214">
        <f>'[1]4amini'!AD215</f>
        <v>396</v>
      </c>
      <c r="I46" s="214">
        <f>'[1]4amini'!AE215</f>
        <v>242</v>
      </c>
      <c r="J46" s="214">
        <f>'[1]4amini'!AF215</f>
        <v>161</v>
      </c>
      <c r="K46" s="214">
        <f>IF('[1]6mini'!J45&gt;=21,'Format II mini'!D46,0)</f>
        <v>0</v>
      </c>
      <c r="L46" s="214">
        <f>'[1]6mini'!G45</f>
        <v>4</v>
      </c>
      <c r="M46" s="214">
        <f>'[1]6mini'!H45</f>
        <v>0</v>
      </c>
      <c r="N46" s="214">
        <f>'[1]3amini'!G109</f>
        <v>8</v>
      </c>
      <c r="O46" s="214">
        <f aca="true" t="shared" si="20" ref="O46:O56">+Y46+Z46</f>
        <v>0</v>
      </c>
      <c r="P46" s="214">
        <f aca="true" t="shared" si="21" ref="P46:P56">AA46</f>
        <v>0</v>
      </c>
      <c r="Q46" s="214">
        <f>'[1]5amini'!K141</f>
        <v>681</v>
      </c>
      <c r="R46" s="214">
        <v>0</v>
      </c>
      <c r="S46" s="214">
        <f>'[1]5amini'!K142</f>
        <v>17</v>
      </c>
      <c r="T46" s="214">
        <f>'[1]5amini'!K143</f>
        <v>3</v>
      </c>
      <c r="U46" s="214">
        <f aca="true" t="shared" si="22" ref="U46:U56">SUM(Q46:T46)</f>
        <v>701</v>
      </c>
      <c r="V46" s="197">
        <f t="shared" si="16"/>
        <v>13</v>
      </c>
      <c r="W46" s="197">
        <f t="shared" si="17"/>
        <v>4</v>
      </c>
      <c r="X46" s="197" t="str">
        <f t="shared" si="18"/>
        <v>f</v>
      </c>
      <c r="Y46" s="196">
        <f>'[1]3bmini'!O141</f>
        <v>0</v>
      </c>
      <c r="Z46" s="196">
        <f>'[1]3bmini'!P142</f>
        <v>0</v>
      </c>
      <c r="AA46" s="196">
        <f>'[1]3bmini'!Q143</f>
        <v>0</v>
      </c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</row>
    <row r="47" spans="1:37" ht="15.75" customHeight="1">
      <c r="A47" s="213"/>
      <c r="B47" s="236"/>
      <c r="C47" s="219" t="s">
        <v>69</v>
      </c>
      <c r="D47" s="214">
        <f>'Format-I mini'!H45</f>
        <v>11</v>
      </c>
      <c r="E47" s="214">
        <f>'[1]4amini'!$AC$221</f>
        <v>10</v>
      </c>
      <c r="F47" s="214">
        <f>'[1]survey main mini'!AL43</f>
        <v>644</v>
      </c>
      <c r="G47" s="214">
        <f>'[1]survey main mini'!AM43</f>
        <v>135</v>
      </c>
      <c r="H47" s="214">
        <f>'[1]4amini'!AD221</f>
        <v>341</v>
      </c>
      <c r="I47" s="214">
        <f>'[1]4amini'!AE221</f>
        <v>91</v>
      </c>
      <c r="J47" s="214">
        <f>'[1]4amini'!AF221</f>
        <v>127</v>
      </c>
      <c r="K47" s="214">
        <f>IF('[1]6mini'!J46&gt;=21,'Format II mini'!D47,0)</f>
        <v>0</v>
      </c>
      <c r="L47" s="214">
        <f>'[1]6mini'!G46</f>
        <v>47</v>
      </c>
      <c r="M47" s="214">
        <f>'[1]6mini'!H46</f>
        <v>44</v>
      </c>
      <c r="N47" s="214">
        <f>'[1]3amini'!G112</f>
        <v>3</v>
      </c>
      <c r="O47" s="214">
        <f t="shared" si="20"/>
        <v>0</v>
      </c>
      <c r="P47" s="214">
        <f t="shared" si="21"/>
        <v>0</v>
      </c>
      <c r="Q47" s="214">
        <f>'[1]5amini'!K145</f>
        <v>502</v>
      </c>
      <c r="R47" s="214">
        <v>0</v>
      </c>
      <c r="S47" s="214">
        <f>'[1]5amini'!K146</f>
        <v>0</v>
      </c>
      <c r="T47" s="214">
        <f>'[1]5amini'!K147</f>
        <v>0</v>
      </c>
      <c r="U47" s="214">
        <f t="shared" si="22"/>
        <v>502</v>
      </c>
      <c r="V47" s="197">
        <f t="shared" si="16"/>
        <v>11</v>
      </c>
      <c r="W47" s="197">
        <f t="shared" si="17"/>
        <v>91</v>
      </c>
      <c r="X47" s="197" t="str">
        <f t="shared" si="18"/>
        <v>t</v>
      </c>
      <c r="Y47" s="196">
        <f>'[1]3bmini'!O145</f>
        <v>0</v>
      </c>
      <c r="Z47" s="196">
        <f>'[1]3bmini'!P146</f>
        <v>0</v>
      </c>
      <c r="AA47" s="196">
        <f>'[1]3bmini'!Q147</f>
        <v>0</v>
      </c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</row>
    <row r="48" spans="1:37" ht="15.75" customHeight="1">
      <c r="A48" s="213"/>
      <c r="B48" s="236"/>
      <c r="C48" s="219" t="s">
        <v>70</v>
      </c>
      <c r="D48" s="214">
        <f>'Format-I mini'!H46</f>
        <v>13</v>
      </c>
      <c r="E48" s="214">
        <f>'[1]4amini'!$AC$227</f>
        <v>13</v>
      </c>
      <c r="F48" s="214">
        <f>'[1]survey main mini'!AL44</f>
        <v>476</v>
      </c>
      <c r="G48" s="214">
        <f>'[1]survey main mini'!AM44</f>
        <v>113</v>
      </c>
      <c r="H48" s="214">
        <f>'[1]4amini'!AD227</f>
        <v>234</v>
      </c>
      <c r="I48" s="214">
        <f>'[1]4amini'!AE227</f>
        <v>188</v>
      </c>
      <c r="J48" s="214">
        <f>'[1]4amini'!AF227</f>
        <v>113</v>
      </c>
      <c r="K48" s="214">
        <f>IF('[1]6mini'!J47&gt;=21,'Format II mini'!D48,0)</f>
        <v>13</v>
      </c>
      <c r="L48" s="214">
        <f>'[1]6mini'!G47</f>
        <v>0</v>
      </c>
      <c r="M48" s="214">
        <f>'[1]6mini'!H47</f>
        <v>0</v>
      </c>
      <c r="N48" s="214">
        <f>'[1]3amini'!G115</f>
        <v>6</v>
      </c>
      <c r="O48" s="214">
        <f t="shared" si="20"/>
        <v>0</v>
      </c>
      <c r="P48" s="214">
        <f t="shared" si="21"/>
        <v>0</v>
      </c>
      <c r="Q48" s="214">
        <f>'[1]5amini'!K149</f>
        <v>486</v>
      </c>
      <c r="R48" s="214">
        <v>0</v>
      </c>
      <c r="S48" s="214">
        <f>'[1]5amini'!K150</f>
        <v>0</v>
      </c>
      <c r="T48" s="214">
        <f>'[1]5amini'!K151</f>
        <v>0</v>
      </c>
      <c r="U48" s="214">
        <f t="shared" si="22"/>
        <v>486</v>
      </c>
      <c r="V48" s="197">
        <f t="shared" si="16"/>
        <v>0</v>
      </c>
      <c r="W48" s="197">
        <f t="shared" si="17"/>
        <v>0</v>
      </c>
      <c r="X48" s="197" t="str">
        <f t="shared" si="18"/>
        <v>f</v>
      </c>
      <c r="Y48" s="196">
        <f>'[1]3bmini'!O149</f>
        <v>0</v>
      </c>
      <c r="Z48" s="196">
        <f>'[1]3bmini'!P150</f>
        <v>0</v>
      </c>
      <c r="AA48" s="196">
        <f>'[1]3bmini'!Q151</f>
        <v>0</v>
      </c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</row>
    <row r="49" spans="1:37" ht="15.75" customHeight="1">
      <c r="A49" s="213"/>
      <c r="B49" s="236"/>
      <c r="C49" s="219" t="s">
        <v>71</v>
      </c>
      <c r="D49" s="214">
        <f>'Format-I mini'!H47</f>
        <v>5</v>
      </c>
      <c r="E49" s="214">
        <f>'[1]4amini'!$AC$233</f>
        <v>0</v>
      </c>
      <c r="F49" s="214">
        <f>'[1]survey main mini'!AL45</f>
        <v>270</v>
      </c>
      <c r="G49" s="214">
        <f>'[1]survey main mini'!AM45</f>
        <v>68</v>
      </c>
      <c r="H49" s="214">
        <f>'[1]4amini'!AD233</f>
        <v>0</v>
      </c>
      <c r="I49" s="214">
        <f>'[1]4amini'!AE233</f>
        <v>0</v>
      </c>
      <c r="J49" s="214">
        <f>'[1]4amini'!AF233</f>
        <v>0</v>
      </c>
      <c r="K49" s="214">
        <f>IF('[1]6mini'!J48&gt;=21,'Format II mini'!D49,0)</f>
        <v>0</v>
      </c>
      <c r="L49" s="214">
        <f>'[1]6mini'!G48</f>
        <v>0</v>
      </c>
      <c r="M49" s="214">
        <f>'[1]6mini'!H48</f>
        <v>0</v>
      </c>
      <c r="N49" s="214">
        <f>'[1]3amini'!G118</f>
        <v>0</v>
      </c>
      <c r="O49" s="214">
        <f t="shared" si="20"/>
        <v>0</v>
      </c>
      <c r="P49" s="214">
        <f t="shared" si="21"/>
        <v>0</v>
      </c>
      <c r="Q49" s="214">
        <f>'[1]5amini'!K153</f>
        <v>71</v>
      </c>
      <c r="R49" s="214">
        <v>0</v>
      </c>
      <c r="S49" s="214">
        <f>'[1]5amini'!K154</f>
        <v>0</v>
      </c>
      <c r="T49" s="214">
        <f>'[1]5amini'!K155</f>
        <v>0</v>
      </c>
      <c r="U49" s="214">
        <f t="shared" si="22"/>
        <v>71</v>
      </c>
      <c r="V49" s="197">
        <f t="shared" si="16"/>
        <v>5</v>
      </c>
      <c r="W49" s="197">
        <f t="shared" si="17"/>
        <v>0</v>
      </c>
      <c r="X49" s="197" t="str">
        <f t="shared" si="18"/>
        <v>t</v>
      </c>
      <c r="Y49" s="196">
        <f>'[1]3bmini'!O153</f>
        <v>0</v>
      </c>
      <c r="Z49" s="196">
        <f>'[1]3bmini'!P154</f>
        <v>0</v>
      </c>
      <c r="AA49" s="196">
        <f>'[1]3bmini'!Q155</f>
        <v>0</v>
      </c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</row>
    <row r="50" spans="1:37" ht="15.75" customHeight="1">
      <c r="A50" s="213"/>
      <c r="B50" s="236"/>
      <c r="C50" s="219" t="s">
        <v>72</v>
      </c>
      <c r="D50" s="214">
        <f>'Format-I mini'!H48</f>
        <v>20</v>
      </c>
      <c r="E50" s="214">
        <f>'[1]4amini'!$AC$239</f>
        <v>20</v>
      </c>
      <c r="F50" s="214">
        <f>'[1]survey main mini'!AL46</f>
        <v>623</v>
      </c>
      <c r="G50" s="214">
        <f>'[1]survey main mini'!AM46</f>
        <v>102</v>
      </c>
      <c r="H50" s="214">
        <f>'[1]4amini'!AD239</f>
        <v>282</v>
      </c>
      <c r="I50" s="214">
        <f>'[1]4amini'!AE239</f>
        <v>159</v>
      </c>
      <c r="J50" s="214">
        <f>'[1]4amini'!AF239</f>
        <v>109</v>
      </c>
      <c r="K50" s="214">
        <f>IF('[1]6mini'!J49&gt;=21,'Format II mini'!D50,0)</f>
        <v>20</v>
      </c>
      <c r="L50" s="214">
        <f>'[1]6mini'!G49</f>
        <v>0</v>
      </c>
      <c r="M50" s="214">
        <f>'[1]6mini'!H49</f>
        <v>0</v>
      </c>
      <c r="N50" s="214">
        <f>'[1]3amini'!G121</f>
        <v>5</v>
      </c>
      <c r="O50" s="214">
        <f t="shared" si="20"/>
        <v>0</v>
      </c>
      <c r="P50" s="214">
        <f t="shared" si="21"/>
        <v>0</v>
      </c>
      <c r="Q50" s="214">
        <f>'[1]5amini'!K157</f>
        <v>476</v>
      </c>
      <c r="R50" s="214">
        <v>0</v>
      </c>
      <c r="S50" s="214">
        <f>'[1]5amini'!K158</f>
        <v>2</v>
      </c>
      <c r="T50" s="214">
        <f>'[1]5amini'!K159</f>
        <v>0</v>
      </c>
      <c r="U50" s="214">
        <f t="shared" si="22"/>
        <v>478</v>
      </c>
      <c r="V50" s="197">
        <f t="shared" si="16"/>
        <v>0</v>
      </c>
      <c r="W50" s="197">
        <f t="shared" si="17"/>
        <v>0</v>
      </c>
      <c r="X50" s="197" t="str">
        <f t="shared" si="18"/>
        <v>f</v>
      </c>
      <c r="Y50" s="196">
        <f>'[1]3bmini'!O157</f>
        <v>0</v>
      </c>
      <c r="Z50" s="196">
        <f>'[1]3bmini'!P158</f>
        <v>0</v>
      </c>
      <c r="AA50" s="196">
        <f>'[1]3bmini'!Q159</f>
        <v>0</v>
      </c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</row>
    <row r="51" spans="1:37" ht="15.75" customHeight="1">
      <c r="A51" s="213"/>
      <c r="B51" s="236"/>
      <c r="C51" s="219" t="s">
        <v>73</v>
      </c>
      <c r="D51" s="214">
        <f>'Format-I mini'!H49</f>
        <v>14</v>
      </c>
      <c r="E51" s="214">
        <f>'[1]4amini'!$AC$245</f>
        <v>13</v>
      </c>
      <c r="F51" s="214">
        <f>'[1]survey main mini'!AL47</f>
        <v>459</v>
      </c>
      <c r="G51" s="214">
        <f>'[1]survey main mini'!AM47</f>
        <v>87</v>
      </c>
      <c r="H51" s="214">
        <f>'[1]4amini'!AD245</f>
        <v>212</v>
      </c>
      <c r="I51" s="214">
        <f>'[1]4amini'!AE245</f>
        <v>192</v>
      </c>
      <c r="J51" s="214">
        <f>'[1]4amini'!AF245</f>
        <v>99</v>
      </c>
      <c r="K51" s="214">
        <f>IF('[1]6mini'!J50&gt;=21,'Format II mini'!D51,0)</f>
        <v>0</v>
      </c>
      <c r="L51" s="214">
        <f>'[1]6mini'!G50</f>
        <v>0</v>
      </c>
      <c r="M51" s="214">
        <f>'[1]6mini'!H50</f>
        <v>0</v>
      </c>
      <c r="N51" s="214">
        <f>'[1]3amini'!G124</f>
        <v>2</v>
      </c>
      <c r="O51" s="214">
        <f t="shared" si="20"/>
        <v>0</v>
      </c>
      <c r="P51" s="214">
        <f t="shared" si="21"/>
        <v>0</v>
      </c>
      <c r="Q51" s="214">
        <f>'[1]5amini'!K161</f>
        <v>442</v>
      </c>
      <c r="R51" s="214">
        <v>0</v>
      </c>
      <c r="S51" s="214">
        <f>'[1]5amini'!K162</f>
        <v>1</v>
      </c>
      <c r="T51" s="214">
        <f>'[1]5amini'!K163</f>
        <v>1</v>
      </c>
      <c r="U51" s="214">
        <f t="shared" si="22"/>
        <v>444</v>
      </c>
      <c r="V51" s="197">
        <f t="shared" si="16"/>
        <v>14</v>
      </c>
      <c r="W51" s="197">
        <f t="shared" si="17"/>
        <v>0</v>
      </c>
      <c r="X51" s="197" t="str">
        <f t="shared" si="18"/>
        <v>f</v>
      </c>
      <c r="Y51" s="196">
        <f>'[1]3bmini'!O161</f>
        <v>0</v>
      </c>
      <c r="Z51" s="196">
        <f>'[1]3bmini'!P162</f>
        <v>0</v>
      </c>
      <c r="AA51" s="196">
        <f>'[1]3bmini'!Q163</f>
        <v>0</v>
      </c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</row>
    <row r="52" spans="1:37" ht="15.75" customHeight="1">
      <c r="A52" s="213"/>
      <c r="B52" s="236"/>
      <c r="C52" s="219" t="s">
        <v>74</v>
      </c>
      <c r="D52" s="214">
        <f>'Format-I mini'!H50</f>
        <v>16</v>
      </c>
      <c r="E52" s="214">
        <f>'[1]4amini'!$AC$251</f>
        <v>16</v>
      </c>
      <c r="F52" s="214">
        <f>'[1]survey main mini'!AL48</f>
        <v>703</v>
      </c>
      <c r="G52" s="214">
        <f>'[1]survey main mini'!AM48</f>
        <v>133</v>
      </c>
      <c r="H52" s="214">
        <f>'[1]4amini'!AD251</f>
        <v>359</v>
      </c>
      <c r="I52" s="214">
        <f>'[1]4amini'!AE251</f>
        <v>209</v>
      </c>
      <c r="J52" s="214">
        <f>'[1]4amini'!AF251</f>
        <v>142</v>
      </c>
      <c r="K52" s="214">
        <f>IF('[1]6mini'!J51&gt;=21,'Format II mini'!D52,0)</f>
        <v>0</v>
      </c>
      <c r="L52" s="214">
        <f>'[1]6mini'!G51</f>
        <v>0</v>
      </c>
      <c r="M52" s="214">
        <f>'[1]6mini'!H51</f>
        <v>0</v>
      </c>
      <c r="N52" s="214">
        <f>'[1]3amini'!G127</f>
        <v>1</v>
      </c>
      <c r="O52" s="214">
        <f t="shared" si="20"/>
        <v>0</v>
      </c>
      <c r="P52" s="214">
        <f t="shared" si="21"/>
        <v>0</v>
      </c>
      <c r="Q52" s="214">
        <f>'[1]5amini'!K165</f>
        <v>651</v>
      </c>
      <c r="R52" s="214">
        <v>0</v>
      </c>
      <c r="S52" s="214">
        <f>'[1]5amini'!K166</f>
        <v>2</v>
      </c>
      <c r="T52" s="214">
        <f>'[1]5amini'!K167</f>
        <v>1</v>
      </c>
      <c r="U52" s="214">
        <f t="shared" si="22"/>
        <v>654</v>
      </c>
      <c r="V52" s="197">
        <f t="shared" si="16"/>
        <v>16</v>
      </c>
      <c r="W52" s="197">
        <f t="shared" si="17"/>
        <v>0</v>
      </c>
      <c r="X52" s="197" t="str">
        <f t="shared" si="18"/>
        <v>f</v>
      </c>
      <c r="Y52" s="196">
        <f>'[1]3bmini'!O165</f>
        <v>0</v>
      </c>
      <c r="Z52" s="196">
        <f>'[1]3bmini'!P166</f>
        <v>0</v>
      </c>
      <c r="AA52" s="196">
        <f>'[1]3bmini'!Q167</f>
        <v>0</v>
      </c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</row>
    <row r="53" spans="1:37" ht="15.75" customHeight="1">
      <c r="A53" s="213"/>
      <c r="B53" s="236"/>
      <c r="C53" s="219" t="s">
        <v>75</v>
      </c>
      <c r="D53" s="214">
        <f>'Format-I mini'!H51</f>
        <v>11</v>
      </c>
      <c r="E53" s="214">
        <f>'[1]4amini'!$AC$257</f>
        <v>11</v>
      </c>
      <c r="F53" s="214">
        <f>'[1]survey main mini'!AL49</f>
        <v>376</v>
      </c>
      <c r="G53" s="214">
        <f>'[1]survey main mini'!AM49</f>
        <v>50</v>
      </c>
      <c r="H53" s="214">
        <f>'[1]4amini'!AD257</f>
        <v>146</v>
      </c>
      <c r="I53" s="214">
        <f>'[1]4amini'!AE257</f>
        <v>119</v>
      </c>
      <c r="J53" s="214">
        <f>'[1]4amini'!AF257</f>
        <v>55</v>
      </c>
      <c r="K53" s="214">
        <f>IF('[1]6mini'!J52&gt;=21,'Format II mini'!D53,0)</f>
        <v>0</v>
      </c>
      <c r="L53" s="214">
        <f>'[1]6mini'!G52</f>
        <v>0</v>
      </c>
      <c r="M53" s="214">
        <f>'[1]6mini'!H52</f>
        <v>0</v>
      </c>
      <c r="N53" s="214">
        <f>'[1]3amini'!G130</f>
        <v>2</v>
      </c>
      <c r="O53" s="214">
        <f t="shared" si="20"/>
        <v>0</v>
      </c>
      <c r="P53" s="214">
        <f t="shared" si="21"/>
        <v>0</v>
      </c>
      <c r="Q53" s="214">
        <f>'[1]5amini'!K169</f>
        <v>297</v>
      </c>
      <c r="R53" s="214">
        <v>0</v>
      </c>
      <c r="S53" s="214">
        <f>'[1]5amini'!K170</f>
        <v>0</v>
      </c>
      <c r="T53" s="214">
        <f>'[1]5amini'!K171</f>
        <v>0</v>
      </c>
      <c r="U53" s="214">
        <f t="shared" si="22"/>
        <v>297</v>
      </c>
      <c r="V53" s="197">
        <f t="shared" si="16"/>
        <v>11</v>
      </c>
      <c r="W53" s="197">
        <f t="shared" si="17"/>
        <v>0</v>
      </c>
      <c r="X53" s="197" t="str">
        <f t="shared" si="18"/>
        <v>f</v>
      </c>
      <c r="Y53" s="196">
        <f>'[1]3bmini'!O169</f>
        <v>0</v>
      </c>
      <c r="Z53" s="196">
        <f>'[1]3bmini'!P170</f>
        <v>0</v>
      </c>
      <c r="AA53" s="196">
        <f>'[1]3bmini'!Q171</f>
        <v>0</v>
      </c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</row>
    <row r="54" spans="1:37" ht="15.75" customHeight="1">
      <c r="A54" s="213"/>
      <c r="B54" s="236"/>
      <c r="C54" s="219" t="s">
        <v>76</v>
      </c>
      <c r="D54" s="214">
        <f>'Format-I mini'!H52</f>
        <v>9</v>
      </c>
      <c r="E54" s="214">
        <f>'[1]4amini'!$AC$263</f>
        <v>9</v>
      </c>
      <c r="F54" s="214">
        <f>'[1]survey main mini'!AL50</f>
        <v>345</v>
      </c>
      <c r="G54" s="214">
        <f>'[1]survey main mini'!AM50</f>
        <v>66</v>
      </c>
      <c r="H54" s="214">
        <f>'[1]4amini'!AD263</f>
        <v>168</v>
      </c>
      <c r="I54" s="214">
        <f>'[1]4amini'!AE263</f>
        <v>123</v>
      </c>
      <c r="J54" s="214">
        <f>'[1]4amini'!AF263</f>
        <v>62</v>
      </c>
      <c r="K54" s="214">
        <f>IF('[1]6mini'!J53&gt;=21,'Format II mini'!D54,0)</f>
        <v>0</v>
      </c>
      <c r="L54" s="214">
        <f>'[1]6mini'!G53</f>
        <v>0</v>
      </c>
      <c r="M54" s="214">
        <f>'[1]6mini'!H53</f>
        <v>0</v>
      </c>
      <c r="N54" s="214">
        <f>'[1]3amini'!G133</f>
        <v>7</v>
      </c>
      <c r="O54" s="214">
        <f t="shared" si="20"/>
        <v>0</v>
      </c>
      <c r="P54" s="214">
        <f t="shared" si="21"/>
        <v>0</v>
      </c>
      <c r="Q54" s="214">
        <f>'[1]5amini'!K173</f>
        <v>285</v>
      </c>
      <c r="R54" s="214">
        <v>0</v>
      </c>
      <c r="S54" s="214">
        <f>'[1]5amini'!K174</f>
        <v>0</v>
      </c>
      <c r="T54" s="214">
        <f>'[1]5amini'!K175</f>
        <v>0</v>
      </c>
      <c r="U54" s="214">
        <f t="shared" si="22"/>
        <v>285</v>
      </c>
      <c r="V54" s="197">
        <f t="shared" si="16"/>
        <v>9</v>
      </c>
      <c r="W54" s="197">
        <f t="shared" si="17"/>
        <v>0</v>
      </c>
      <c r="X54" s="197" t="str">
        <f t="shared" si="18"/>
        <v>f</v>
      </c>
      <c r="Y54" s="196">
        <f>'[1]3bmini'!O173</f>
        <v>0</v>
      </c>
      <c r="Z54" s="196">
        <f>'[1]3bmini'!P174</f>
        <v>0</v>
      </c>
      <c r="AA54" s="196">
        <f>'[1]3bmini'!Q175</f>
        <v>0</v>
      </c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</row>
    <row r="55" spans="1:37" ht="15.75" customHeight="1">
      <c r="A55" s="213"/>
      <c r="B55" s="236"/>
      <c r="C55" s="219" t="s">
        <v>77</v>
      </c>
      <c r="D55" s="214">
        <f>'Format-I mini'!H53</f>
        <v>5</v>
      </c>
      <c r="E55" s="214">
        <f>'[1]4amini'!$AC$269</f>
        <v>9</v>
      </c>
      <c r="F55" s="214">
        <f>'[1]survey main mini'!AL51</f>
        <v>299</v>
      </c>
      <c r="G55" s="214">
        <f>'[1]survey main mini'!AM51</f>
        <v>48</v>
      </c>
      <c r="H55" s="214">
        <f>'[1]4amini'!AD269</f>
        <v>142</v>
      </c>
      <c r="I55" s="214">
        <f>'[1]4amini'!AE269</f>
        <v>16</v>
      </c>
      <c r="J55" s="214">
        <f>'[1]4amini'!AF269</f>
        <v>43</v>
      </c>
      <c r="K55" s="214">
        <f>IF('[1]6mini'!J54&gt;=21,'Format II mini'!D55,0)</f>
        <v>0</v>
      </c>
      <c r="L55" s="214">
        <f>'[1]6mini'!G54</f>
        <v>8</v>
      </c>
      <c r="M55" s="214">
        <f>'[1]6mini'!H54</f>
        <v>8</v>
      </c>
      <c r="N55" s="214">
        <f>'[1]3amini'!G136</f>
        <v>3</v>
      </c>
      <c r="O55" s="214">
        <f t="shared" si="20"/>
        <v>0</v>
      </c>
      <c r="P55" s="214">
        <f t="shared" si="21"/>
        <v>0</v>
      </c>
      <c r="Q55" s="214">
        <f>'[1]5amini'!K177</f>
        <v>321</v>
      </c>
      <c r="R55" s="214">
        <v>0</v>
      </c>
      <c r="S55" s="214">
        <f>'[1]5amini'!K178</f>
        <v>1</v>
      </c>
      <c r="T55" s="214">
        <f>'[1]5amini'!K179</f>
        <v>1</v>
      </c>
      <c r="U55" s="214">
        <f t="shared" si="22"/>
        <v>323</v>
      </c>
      <c r="V55" s="197">
        <f t="shared" si="16"/>
        <v>5</v>
      </c>
      <c r="W55" s="197">
        <f t="shared" si="17"/>
        <v>16</v>
      </c>
      <c r="X55" s="197" t="str">
        <f t="shared" si="18"/>
        <v>t</v>
      </c>
      <c r="Y55" s="196">
        <f>'[1]3bmini'!O177</f>
        <v>0</v>
      </c>
      <c r="Z55" s="196">
        <f>'[1]3bmini'!P178</f>
        <v>0</v>
      </c>
      <c r="AA55" s="196">
        <f>'[1]3bmini'!Q179</f>
        <v>0</v>
      </c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</row>
    <row r="56" spans="1:37" ht="15.75" customHeight="1">
      <c r="A56" s="213"/>
      <c r="B56" s="236"/>
      <c r="C56" s="219" t="s">
        <v>78</v>
      </c>
      <c r="D56" s="214">
        <f>'Format-I mini'!H54</f>
        <v>6</v>
      </c>
      <c r="E56" s="214">
        <f>'[1]4amini'!$AC$275</f>
        <v>6</v>
      </c>
      <c r="F56" s="214">
        <f>'[1]survey main mini'!AL52</f>
        <v>317</v>
      </c>
      <c r="G56" s="214">
        <f>'[1]survey main mini'!AM52</f>
        <v>82</v>
      </c>
      <c r="H56" s="214">
        <f>'[1]4amini'!AD275</f>
        <v>181</v>
      </c>
      <c r="I56" s="214">
        <f>'[1]4amini'!AE275</f>
        <v>97</v>
      </c>
      <c r="J56" s="214">
        <f>'[1]4amini'!AF275</f>
        <v>80</v>
      </c>
      <c r="K56" s="214">
        <f>IF('[1]6mini'!J55&gt;=21,'Format II mini'!D56,0)</f>
        <v>0</v>
      </c>
      <c r="L56" s="214">
        <f>'[1]6mini'!G55</f>
        <v>46</v>
      </c>
      <c r="M56" s="214">
        <f>'[1]6mini'!H55</f>
        <v>52</v>
      </c>
      <c r="N56" s="214">
        <f>'[1]3amini'!G139</f>
        <v>2</v>
      </c>
      <c r="O56" s="214">
        <f t="shared" si="20"/>
        <v>0</v>
      </c>
      <c r="P56" s="214">
        <f t="shared" si="21"/>
        <v>0</v>
      </c>
      <c r="Q56" s="214">
        <f>'[1]5amini'!K181</f>
        <v>321</v>
      </c>
      <c r="R56" s="214">
        <v>0</v>
      </c>
      <c r="S56" s="214">
        <f>'[1]5amini'!K182</f>
        <v>4</v>
      </c>
      <c r="T56" s="214">
        <f>'[1]5amini'!K183</f>
        <v>2</v>
      </c>
      <c r="U56" s="214">
        <f t="shared" si="22"/>
        <v>327</v>
      </c>
      <c r="V56" s="197">
        <f t="shared" si="16"/>
        <v>6</v>
      </c>
      <c r="W56" s="197">
        <f t="shared" si="17"/>
        <v>98</v>
      </c>
      <c r="X56" s="197" t="str">
        <f t="shared" si="18"/>
        <v>t</v>
      </c>
      <c r="Y56" s="196">
        <f>'[1]3bmini'!O181</f>
        <v>0</v>
      </c>
      <c r="Z56" s="196">
        <f>'[1]3bmini'!P182</f>
        <v>0</v>
      </c>
      <c r="AA56" s="196">
        <f>'[1]3bmini'!Q183</f>
        <v>0</v>
      </c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</row>
    <row r="57" spans="1:37" ht="16.5" customHeight="1">
      <c r="A57" s="213"/>
      <c r="B57" s="232"/>
      <c r="C57" s="212" t="s">
        <v>40</v>
      </c>
      <c r="D57" s="211">
        <f aca="true" t="shared" si="23" ref="D57:U57">SUM(D46:D56)</f>
        <v>123</v>
      </c>
      <c r="E57" s="211">
        <f t="shared" si="23"/>
        <v>120</v>
      </c>
      <c r="F57" s="211">
        <f t="shared" si="23"/>
        <v>5418</v>
      </c>
      <c r="G57" s="211">
        <f t="shared" si="23"/>
        <v>1122</v>
      </c>
      <c r="H57" s="211">
        <f t="shared" si="23"/>
        <v>2461</v>
      </c>
      <c r="I57" s="211">
        <f t="shared" si="23"/>
        <v>1436</v>
      </c>
      <c r="J57" s="211">
        <f t="shared" si="23"/>
        <v>991</v>
      </c>
      <c r="K57" s="211">
        <f t="shared" si="23"/>
        <v>33</v>
      </c>
      <c r="L57" s="211">
        <f t="shared" si="23"/>
        <v>105</v>
      </c>
      <c r="M57" s="211">
        <f t="shared" si="23"/>
        <v>104</v>
      </c>
      <c r="N57" s="211">
        <f t="shared" si="23"/>
        <v>39</v>
      </c>
      <c r="O57" s="211">
        <f t="shared" si="23"/>
        <v>0</v>
      </c>
      <c r="P57" s="211">
        <f t="shared" si="23"/>
        <v>0</v>
      </c>
      <c r="Q57" s="211">
        <f t="shared" si="23"/>
        <v>4533</v>
      </c>
      <c r="R57" s="211">
        <f t="shared" si="23"/>
        <v>0</v>
      </c>
      <c r="S57" s="211">
        <f t="shared" si="23"/>
        <v>27</v>
      </c>
      <c r="T57" s="211">
        <f t="shared" si="23"/>
        <v>8</v>
      </c>
      <c r="U57" s="211">
        <f t="shared" si="23"/>
        <v>4568</v>
      </c>
      <c r="V57" s="197">
        <f t="shared" si="16"/>
        <v>90</v>
      </c>
      <c r="W57" s="197">
        <f t="shared" si="17"/>
        <v>209</v>
      </c>
      <c r="X57" s="197" t="str">
        <f t="shared" si="18"/>
        <v>f</v>
      </c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</row>
    <row r="58" spans="1:37" ht="15.75" customHeight="1">
      <c r="A58" s="213">
        <v>7</v>
      </c>
      <c r="B58" s="270" t="s">
        <v>79</v>
      </c>
      <c r="C58" s="219" t="s">
        <v>80</v>
      </c>
      <c r="D58" s="214">
        <f>'Format-I mini'!H56</f>
        <v>13</v>
      </c>
      <c r="E58" s="214">
        <f>'[1]4amini'!$AC$281</f>
        <v>13</v>
      </c>
      <c r="F58" s="214">
        <f>'[1]survey main mini'!AL54</f>
        <v>241</v>
      </c>
      <c r="G58" s="214">
        <f>'[1]survey main mini'!AM54</f>
        <v>52</v>
      </c>
      <c r="H58" s="214">
        <f>'[1]4amini'!AD281</f>
        <v>118</v>
      </c>
      <c r="I58" s="214">
        <f>'[1]4amini'!AE281</f>
        <v>78</v>
      </c>
      <c r="J58" s="214">
        <f>'[1]4amini'!AF281</f>
        <v>51</v>
      </c>
      <c r="K58" s="214">
        <f>IF('[1]6mini'!J57&gt;=21,'Format II mini'!D58,0)</f>
        <v>0</v>
      </c>
      <c r="L58" s="214">
        <f>'[1]6mini'!G57</f>
        <v>0</v>
      </c>
      <c r="M58" s="214">
        <f>'[1]6mini'!H57</f>
        <v>0</v>
      </c>
      <c r="N58" s="214">
        <f>'[1]3amini'!G142</f>
        <v>4</v>
      </c>
      <c r="O58" s="214">
        <f aca="true" t="shared" si="24" ref="O58:O66">+Y58+Z58</f>
        <v>1</v>
      </c>
      <c r="P58" s="214">
        <f aca="true" t="shared" si="25" ref="P58:P66">AA58</f>
        <v>0</v>
      </c>
      <c r="Q58" s="214">
        <f>'[1]5amini'!K185</f>
        <v>215</v>
      </c>
      <c r="R58" s="214">
        <v>0</v>
      </c>
      <c r="S58" s="214">
        <f>'[1]5amini'!K186</f>
        <v>0</v>
      </c>
      <c r="T58" s="214">
        <f>'[1]5amini'!K187</f>
        <v>0</v>
      </c>
      <c r="U58" s="214">
        <f aca="true" t="shared" si="26" ref="U58:U66">SUM(Q58:T58)</f>
        <v>215</v>
      </c>
      <c r="V58" s="197">
        <f t="shared" si="16"/>
        <v>13</v>
      </c>
      <c r="W58" s="197">
        <f t="shared" si="17"/>
        <v>0</v>
      </c>
      <c r="X58" s="197" t="str">
        <f t="shared" si="18"/>
        <v>f</v>
      </c>
      <c r="Y58" s="196">
        <f>'[1]3bmini'!O185</f>
        <v>1</v>
      </c>
      <c r="Z58" s="196">
        <f>'[1]3bmini'!P186</f>
        <v>0</v>
      </c>
      <c r="AA58" s="196">
        <f>'[1]3bmini'!Q187</f>
        <v>0</v>
      </c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</row>
    <row r="59" spans="1:37" ht="15.75" customHeight="1">
      <c r="A59" s="213"/>
      <c r="B59" s="236"/>
      <c r="C59" s="219" t="s">
        <v>81</v>
      </c>
      <c r="D59" s="214">
        <f>'Format-I mini'!H57</f>
        <v>61</v>
      </c>
      <c r="E59" s="214">
        <f>'[1]4amini'!$AC$287</f>
        <v>61</v>
      </c>
      <c r="F59" s="214">
        <f>'[1]survey main mini'!AL55</f>
        <v>1252</v>
      </c>
      <c r="G59" s="214">
        <f>'[1]survey main mini'!AM55</f>
        <v>199</v>
      </c>
      <c r="H59" s="214">
        <f>'[1]4amini'!AD287</f>
        <v>517</v>
      </c>
      <c r="I59" s="214">
        <f>'[1]4amini'!AE287</f>
        <v>376</v>
      </c>
      <c r="J59" s="214">
        <f>'[1]4amini'!AF287</f>
        <v>192</v>
      </c>
      <c r="K59" s="214">
        <f>IF('[1]6mini'!J58&gt;=21,'Format II mini'!D59,0)</f>
        <v>0</v>
      </c>
      <c r="L59" s="214">
        <f>'[1]6mini'!G58</f>
        <v>0</v>
      </c>
      <c r="M59" s="214">
        <f>'[1]6mini'!H58</f>
        <v>0</v>
      </c>
      <c r="N59" s="214">
        <f>'[1]3amini'!G145</f>
        <v>5</v>
      </c>
      <c r="O59" s="214">
        <f t="shared" si="24"/>
        <v>0</v>
      </c>
      <c r="P59" s="214">
        <f t="shared" si="25"/>
        <v>0</v>
      </c>
      <c r="Q59" s="214">
        <f>'[1]5amini'!K189</f>
        <v>999</v>
      </c>
      <c r="R59" s="214">
        <v>0</v>
      </c>
      <c r="S59" s="214">
        <f>'[1]5amini'!K190</f>
        <v>1</v>
      </c>
      <c r="T59" s="214">
        <f>'[1]5amini'!K191</f>
        <v>1</v>
      </c>
      <c r="U59" s="214">
        <f t="shared" si="26"/>
        <v>1001</v>
      </c>
      <c r="V59" s="197">
        <f t="shared" si="16"/>
        <v>61</v>
      </c>
      <c r="W59" s="197">
        <f t="shared" si="17"/>
        <v>0</v>
      </c>
      <c r="X59" s="197" t="str">
        <f t="shared" si="18"/>
        <v>f</v>
      </c>
      <c r="Y59" s="196">
        <f>'[1]3bmini'!O189</f>
        <v>0</v>
      </c>
      <c r="Z59" s="196">
        <f>'[1]3bmini'!P190</f>
        <v>0</v>
      </c>
      <c r="AA59" s="196">
        <f>'[1]3bmini'!Q191</f>
        <v>0</v>
      </c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</row>
    <row r="60" spans="1:37" ht="15.75" customHeight="1">
      <c r="A60" s="213"/>
      <c r="B60" s="236"/>
      <c r="C60" s="219" t="s">
        <v>82</v>
      </c>
      <c r="D60" s="214">
        <f>'Format-I mini'!H58</f>
        <v>59</v>
      </c>
      <c r="E60" s="214">
        <f>'[1]4amini'!$AC$293</f>
        <v>55</v>
      </c>
      <c r="F60" s="214">
        <f>'[1]survey main mini'!AL56</f>
        <v>1032</v>
      </c>
      <c r="G60" s="214">
        <f>'[1]survey main mini'!AM56</f>
        <v>203</v>
      </c>
      <c r="H60" s="214">
        <f>'[1]4amini'!AD293</f>
        <v>465</v>
      </c>
      <c r="I60" s="214">
        <f>'[1]4amini'!AE293</f>
        <v>408</v>
      </c>
      <c r="J60" s="214">
        <f>'[1]4amini'!AF293</f>
        <v>195</v>
      </c>
      <c r="K60" s="214">
        <f>IF('[1]6mini'!J59&gt;=21,'Format II mini'!D60,0)</f>
        <v>0</v>
      </c>
      <c r="L60" s="214">
        <f>'[1]6mini'!G59</f>
        <v>0</v>
      </c>
      <c r="M60" s="214">
        <f>'[1]6mini'!H59</f>
        <v>0</v>
      </c>
      <c r="N60" s="214">
        <f>'[1]3amini'!G148</f>
        <v>22</v>
      </c>
      <c r="O60" s="214">
        <f t="shared" si="24"/>
        <v>0</v>
      </c>
      <c r="P60" s="214">
        <f t="shared" si="25"/>
        <v>0</v>
      </c>
      <c r="Q60" s="214">
        <f>'[1]5amini'!K193</f>
        <v>926</v>
      </c>
      <c r="R60" s="214">
        <v>0</v>
      </c>
      <c r="S60" s="214">
        <f>'[1]5amini'!K194</f>
        <v>10</v>
      </c>
      <c r="T60" s="214">
        <f>'[1]5amini'!K195</f>
        <v>2</v>
      </c>
      <c r="U60" s="214">
        <f t="shared" si="26"/>
        <v>938</v>
      </c>
      <c r="V60" s="197">
        <f t="shared" si="16"/>
        <v>59</v>
      </c>
      <c r="W60" s="197">
        <f t="shared" si="17"/>
        <v>0</v>
      </c>
      <c r="X60" s="197" t="str">
        <f t="shared" si="18"/>
        <v>f</v>
      </c>
      <c r="Y60" s="196">
        <f>'[1]3bmini'!O193</f>
        <v>0</v>
      </c>
      <c r="Z60" s="196">
        <f>'[1]3bmini'!P194</f>
        <v>0</v>
      </c>
      <c r="AA60" s="196">
        <f>'[1]3bmini'!Q195</f>
        <v>0</v>
      </c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</row>
    <row r="61" spans="1:37" ht="15.75" customHeight="1">
      <c r="A61" s="213"/>
      <c r="B61" s="236"/>
      <c r="C61" s="219" t="s">
        <v>83</v>
      </c>
      <c r="D61" s="214">
        <f>'Format-I mini'!H59</f>
        <v>55</v>
      </c>
      <c r="E61" s="214">
        <f>'[1]4amini'!$AC$299</f>
        <v>55</v>
      </c>
      <c r="F61" s="214">
        <f>'[1]survey main mini'!AL57</f>
        <v>1579</v>
      </c>
      <c r="G61" s="214">
        <f>'[1]survey main mini'!AM57</f>
        <v>274</v>
      </c>
      <c r="H61" s="214">
        <f>'[1]4amini'!AD299</f>
        <v>713</v>
      </c>
      <c r="I61" s="214">
        <f>'[1]4amini'!AE299</f>
        <v>606</v>
      </c>
      <c r="J61" s="214">
        <f>'[1]4amini'!AF299</f>
        <v>272</v>
      </c>
      <c r="K61" s="214">
        <f>IF('[1]6mini'!J60&gt;=21,'Format II mini'!D61,0)</f>
        <v>0</v>
      </c>
      <c r="L61" s="214">
        <f>'[1]6mini'!G60</f>
        <v>0</v>
      </c>
      <c r="M61" s="214">
        <f>'[1]6mini'!H60</f>
        <v>0</v>
      </c>
      <c r="N61" s="214">
        <f>'[1]3amini'!G151</f>
        <v>14</v>
      </c>
      <c r="O61" s="214">
        <f t="shared" si="24"/>
        <v>0</v>
      </c>
      <c r="P61" s="214">
        <f t="shared" si="25"/>
        <v>0</v>
      </c>
      <c r="Q61" s="214">
        <f>'[1]5amini'!K197</f>
        <v>1376</v>
      </c>
      <c r="R61" s="214">
        <v>0</v>
      </c>
      <c r="S61" s="214">
        <f>'[1]5amini'!K198</f>
        <v>20</v>
      </c>
      <c r="T61" s="214">
        <f>'[1]5amini'!K199</f>
        <v>0</v>
      </c>
      <c r="U61" s="214">
        <f t="shared" si="26"/>
        <v>1396</v>
      </c>
      <c r="V61" s="197">
        <f t="shared" si="16"/>
        <v>55</v>
      </c>
      <c r="W61" s="197">
        <f t="shared" si="17"/>
        <v>0</v>
      </c>
      <c r="X61" s="197" t="str">
        <f t="shared" si="18"/>
        <v>f</v>
      </c>
      <c r="Y61" s="196">
        <f>'[1]3bmini'!O197</f>
        <v>0</v>
      </c>
      <c r="Z61" s="196">
        <f>'[1]3bmini'!P198</f>
        <v>0</v>
      </c>
      <c r="AA61" s="196">
        <f>'[1]3bmini'!Q199</f>
        <v>0</v>
      </c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</row>
    <row r="62" spans="1:37" ht="15.75" customHeight="1">
      <c r="A62" s="213"/>
      <c r="B62" s="236"/>
      <c r="C62" s="219" t="s">
        <v>84</v>
      </c>
      <c r="D62" s="214">
        <f>'Format-I mini'!H60</f>
        <v>21</v>
      </c>
      <c r="E62" s="214">
        <f>'[1]4amini'!$AC$305</f>
        <v>21</v>
      </c>
      <c r="F62" s="214">
        <f>'[1]survey main mini'!AL58</f>
        <v>419</v>
      </c>
      <c r="G62" s="214">
        <f>'[1]survey main mini'!AM58</f>
        <v>69</v>
      </c>
      <c r="H62" s="214">
        <f>'[1]4amini'!AD305</f>
        <v>165</v>
      </c>
      <c r="I62" s="214">
        <f>'[1]4amini'!AE305</f>
        <v>130</v>
      </c>
      <c r="J62" s="214">
        <f>'[1]4amini'!AF305</f>
        <v>64</v>
      </c>
      <c r="K62" s="214">
        <f>IF('[1]6mini'!J61&gt;=21,'Format II mini'!D62,0)</f>
        <v>0</v>
      </c>
      <c r="L62" s="214">
        <f>'[1]6mini'!G61</f>
        <v>0</v>
      </c>
      <c r="M62" s="214">
        <f>'[1]6mini'!H61</f>
        <v>0</v>
      </c>
      <c r="N62" s="214">
        <f>'[1]3amini'!G154</f>
        <v>9</v>
      </c>
      <c r="O62" s="214">
        <f t="shared" si="24"/>
        <v>0</v>
      </c>
      <c r="P62" s="214">
        <f t="shared" si="25"/>
        <v>0</v>
      </c>
      <c r="Q62" s="214">
        <f>'[1]5amini'!K201</f>
        <v>312</v>
      </c>
      <c r="R62" s="214">
        <v>0</v>
      </c>
      <c r="S62" s="214">
        <f>'[1]5amini'!K202</f>
        <v>5</v>
      </c>
      <c r="T62" s="214">
        <f>'[1]5amini'!K203</f>
        <v>1</v>
      </c>
      <c r="U62" s="214">
        <f t="shared" si="26"/>
        <v>318</v>
      </c>
      <c r="V62" s="197">
        <f t="shared" si="16"/>
        <v>21</v>
      </c>
      <c r="W62" s="197">
        <f t="shared" si="17"/>
        <v>0</v>
      </c>
      <c r="X62" s="197" t="str">
        <f t="shared" si="18"/>
        <v>f</v>
      </c>
      <c r="Y62" s="196">
        <f>'[1]3bmini'!O201</f>
        <v>0</v>
      </c>
      <c r="Z62" s="196">
        <f>'[1]3bmini'!P202</f>
        <v>0</v>
      </c>
      <c r="AA62" s="196">
        <f>'[1]3bmini'!Q203</f>
        <v>0</v>
      </c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</row>
    <row r="63" spans="1:37" ht="15.75" customHeight="1">
      <c r="A63" s="213"/>
      <c r="B63" s="236"/>
      <c r="C63" s="219" t="s">
        <v>85</v>
      </c>
      <c r="D63" s="214">
        <f>'Format-I mini'!H61</f>
        <v>62</v>
      </c>
      <c r="E63" s="214">
        <f>'[1]4amini'!$AC$311</f>
        <v>62</v>
      </c>
      <c r="F63" s="214">
        <f>'[1]survey main mini'!AL59</f>
        <v>3166</v>
      </c>
      <c r="G63" s="214">
        <f>'[1]survey main mini'!AM59</f>
        <v>485</v>
      </c>
      <c r="H63" s="214">
        <f>'[1]4amini'!AD311</f>
        <v>1694</v>
      </c>
      <c r="I63" s="214">
        <f>'[1]4amini'!AE311</f>
        <v>780</v>
      </c>
      <c r="J63" s="214">
        <f>'[1]4amini'!AF311</f>
        <v>514</v>
      </c>
      <c r="K63" s="214">
        <f>IF('[1]6mini'!J62&gt;=21,'Format II mini'!D63,0)</f>
        <v>0</v>
      </c>
      <c r="L63" s="214">
        <f>'[1]6mini'!G62</f>
        <v>0</v>
      </c>
      <c r="M63" s="214">
        <f>'[1]6mini'!H62</f>
        <v>0</v>
      </c>
      <c r="N63" s="214">
        <f>'[1]3amini'!G157</f>
        <v>39</v>
      </c>
      <c r="O63" s="214">
        <f t="shared" si="24"/>
        <v>1</v>
      </c>
      <c r="P63" s="214">
        <f t="shared" si="25"/>
        <v>0</v>
      </c>
      <c r="Q63" s="214">
        <f>'[1]5amini'!K205</f>
        <v>2701</v>
      </c>
      <c r="R63" s="214">
        <v>0</v>
      </c>
      <c r="S63" s="214">
        <f>'[1]5amini'!K206</f>
        <v>17</v>
      </c>
      <c r="T63" s="214">
        <f>'[1]5amini'!K207</f>
        <v>0</v>
      </c>
      <c r="U63" s="214">
        <f t="shared" si="26"/>
        <v>2718</v>
      </c>
      <c r="V63" s="197">
        <f t="shared" si="16"/>
        <v>62</v>
      </c>
      <c r="W63" s="197">
        <f t="shared" si="17"/>
        <v>0</v>
      </c>
      <c r="X63" s="197" t="str">
        <f t="shared" si="18"/>
        <v>f</v>
      </c>
      <c r="Y63" s="196">
        <f>'[1]3bmini'!O205</f>
        <v>1</v>
      </c>
      <c r="Z63" s="196">
        <f>'[1]3bmini'!P206</f>
        <v>0</v>
      </c>
      <c r="AA63" s="196">
        <f>'[1]3bmini'!Q207</f>
        <v>0</v>
      </c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</row>
    <row r="64" spans="1:37" ht="15.75" customHeight="1">
      <c r="A64" s="213"/>
      <c r="B64" s="236"/>
      <c r="C64" s="219" t="s">
        <v>86</v>
      </c>
      <c r="D64" s="214">
        <f>'Format-I mini'!H62</f>
        <v>48</v>
      </c>
      <c r="E64" s="214">
        <f>'[1]4amini'!$AC$317</f>
        <v>48</v>
      </c>
      <c r="F64" s="214">
        <f>'[1]survey main mini'!AL60</f>
        <v>241</v>
      </c>
      <c r="G64" s="214">
        <f>'[1]survey main mini'!AM60</f>
        <v>52</v>
      </c>
      <c r="H64" s="214">
        <f>'[1]4amini'!AD317</f>
        <v>418</v>
      </c>
      <c r="I64" s="214">
        <f>'[1]4amini'!AE317</f>
        <v>301</v>
      </c>
      <c r="J64" s="214">
        <f>'[1]4amini'!AF317</f>
        <v>141</v>
      </c>
      <c r="K64" s="214">
        <f>IF('[1]6mini'!J63&gt;=21,'Format II mini'!D64,0)</f>
        <v>0</v>
      </c>
      <c r="L64" s="214">
        <f>'[1]6mini'!G63</f>
        <v>0</v>
      </c>
      <c r="M64" s="214">
        <f>'[1]6mini'!H63</f>
        <v>0</v>
      </c>
      <c r="N64" s="214">
        <f>'[1]3amini'!G160</f>
        <v>9</v>
      </c>
      <c r="O64" s="214">
        <f t="shared" si="24"/>
        <v>0</v>
      </c>
      <c r="P64" s="214">
        <f t="shared" si="25"/>
        <v>0</v>
      </c>
      <c r="Q64" s="214">
        <f>'[1]5amini'!K209</f>
        <v>831</v>
      </c>
      <c r="R64" s="214">
        <v>0</v>
      </c>
      <c r="S64" s="214">
        <f>'[1]5amini'!K210</f>
        <v>17</v>
      </c>
      <c r="T64" s="214">
        <f>'[1]5amini'!K211</f>
        <v>1</v>
      </c>
      <c r="U64" s="214">
        <f t="shared" si="26"/>
        <v>849</v>
      </c>
      <c r="V64" s="197">
        <f t="shared" si="16"/>
        <v>48</v>
      </c>
      <c r="W64" s="197">
        <f t="shared" si="17"/>
        <v>0</v>
      </c>
      <c r="X64" s="197" t="str">
        <f t="shared" si="18"/>
        <v>f</v>
      </c>
      <c r="Y64" s="196">
        <f>'[1]3bmini'!O209</f>
        <v>0</v>
      </c>
      <c r="Z64" s="196">
        <f>'[1]3bmini'!P210</f>
        <v>0</v>
      </c>
      <c r="AA64" s="196">
        <f>'[1]3bmini'!Q211</f>
        <v>0</v>
      </c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</row>
    <row r="65" spans="1:37" ht="15.75" customHeight="1">
      <c r="A65" s="213"/>
      <c r="B65" s="236"/>
      <c r="C65" s="219" t="s">
        <v>87</v>
      </c>
      <c r="D65" s="214">
        <f>'Format-I mini'!H63</f>
        <v>60</v>
      </c>
      <c r="E65" s="214">
        <f>'[1]4amini'!$AC$323</f>
        <v>12</v>
      </c>
      <c r="F65" s="214">
        <f>'[1]survey main mini'!AL61</f>
        <v>3987</v>
      </c>
      <c r="G65" s="214">
        <f>'[1]survey main mini'!AM61</f>
        <v>657</v>
      </c>
      <c r="H65" s="214">
        <f>'[1]4amini'!AD323</f>
        <v>558</v>
      </c>
      <c r="I65" s="214">
        <f>'[1]4amini'!AE323</f>
        <v>476</v>
      </c>
      <c r="J65" s="214">
        <f>'[1]4amini'!AF323</f>
        <v>465</v>
      </c>
      <c r="K65" s="214">
        <f>IF('[1]6mini'!J64&gt;=21,'Format II mini'!D65,0)</f>
        <v>0</v>
      </c>
      <c r="L65" s="214">
        <f>'[1]6mini'!G64</f>
        <v>0</v>
      </c>
      <c r="M65" s="214">
        <f>'[1]6mini'!H64</f>
        <v>0</v>
      </c>
      <c r="N65" s="214">
        <f>'[1]3amini'!G163</f>
        <v>55</v>
      </c>
      <c r="O65" s="214">
        <f t="shared" si="24"/>
        <v>1</v>
      </c>
      <c r="P65" s="214">
        <f t="shared" si="25"/>
        <v>0</v>
      </c>
      <c r="Q65" s="214">
        <f>'[1]5amini'!K213</f>
        <v>3700</v>
      </c>
      <c r="R65" s="214">
        <v>0</v>
      </c>
      <c r="S65" s="214">
        <f>'[1]5amini'!K214</f>
        <v>2</v>
      </c>
      <c r="T65" s="214">
        <f>'[1]5amini'!K215</f>
        <v>0</v>
      </c>
      <c r="U65" s="214">
        <f t="shared" si="26"/>
        <v>3702</v>
      </c>
      <c r="V65" s="197">
        <f t="shared" si="16"/>
        <v>60</v>
      </c>
      <c r="W65" s="197">
        <f t="shared" si="17"/>
        <v>0</v>
      </c>
      <c r="X65" s="197" t="str">
        <f t="shared" si="18"/>
        <v>f</v>
      </c>
      <c r="Y65" s="196">
        <f>'[1]3bmini'!O213</f>
        <v>1</v>
      </c>
      <c r="Z65" s="196">
        <f>'[1]3bmini'!P214</f>
        <v>0</v>
      </c>
      <c r="AA65" s="196">
        <f>'[1]3bmini'!Q215</f>
        <v>0</v>
      </c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</row>
    <row r="66" spans="1:37" ht="15.75" customHeight="1">
      <c r="A66" s="213"/>
      <c r="B66" s="236"/>
      <c r="C66" s="219" t="s">
        <v>88</v>
      </c>
      <c r="D66" s="214">
        <f>'Format-I mini'!H64</f>
        <v>5</v>
      </c>
      <c r="E66" s="214">
        <f>'[1]4amini'!$AC$329</f>
        <v>5</v>
      </c>
      <c r="F66" s="214">
        <f>'[1]survey main mini'!AL62</f>
        <v>622</v>
      </c>
      <c r="G66" s="214">
        <f>'[1]survey main mini'!AM62</f>
        <v>95</v>
      </c>
      <c r="H66" s="214">
        <f>'[1]4amini'!AD329</f>
        <v>323</v>
      </c>
      <c r="I66" s="214">
        <f>'[1]4amini'!AE329</f>
        <v>126</v>
      </c>
      <c r="J66" s="214">
        <f>'[1]4amini'!AF329</f>
        <v>119</v>
      </c>
      <c r="K66" s="214">
        <f>IF('[1]6mini'!J65&gt;=21,'Format II mini'!D66,0)</f>
        <v>0</v>
      </c>
      <c r="L66" s="214">
        <f>'[1]6mini'!G65</f>
        <v>0</v>
      </c>
      <c r="M66" s="214">
        <f>'[1]6mini'!H65</f>
        <v>0</v>
      </c>
      <c r="N66" s="214">
        <f>'[1]3amini'!G166</f>
        <v>4</v>
      </c>
      <c r="O66" s="214">
        <f t="shared" si="24"/>
        <v>0</v>
      </c>
      <c r="P66" s="214">
        <f t="shared" si="25"/>
        <v>0</v>
      </c>
      <c r="Q66" s="214">
        <f>'[1]5amini'!K217</f>
        <v>563</v>
      </c>
      <c r="R66" s="214">
        <v>0</v>
      </c>
      <c r="S66" s="214">
        <f>'[1]5amini'!K218</f>
        <v>15</v>
      </c>
      <c r="T66" s="214">
        <f>'[1]5amini'!K219</f>
        <v>0</v>
      </c>
      <c r="U66" s="214">
        <f t="shared" si="26"/>
        <v>578</v>
      </c>
      <c r="V66" s="197">
        <f t="shared" si="16"/>
        <v>5</v>
      </c>
      <c r="W66" s="197">
        <f t="shared" si="17"/>
        <v>0</v>
      </c>
      <c r="X66" s="197" t="str">
        <f t="shared" si="18"/>
        <v>f</v>
      </c>
      <c r="Y66" s="196">
        <f>'[1]3bmini'!O217</f>
        <v>0</v>
      </c>
      <c r="Z66" s="196">
        <f>'[1]3bmini'!P218</f>
        <v>0</v>
      </c>
      <c r="AA66" s="196">
        <f>'[1]3bmini'!Q219</f>
        <v>0</v>
      </c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</row>
    <row r="67" spans="1:37" ht="16.5" customHeight="1">
      <c r="A67" s="213"/>
      <c r="B67" s="232"/>
      <c r="C67" s="212" t="s">
        <v>40</v>
      </c>
      <c r="D67" s="216">
        <f aca="true" t="shared" si="27" ref="D67:U67">SUM(D58:D66)</f>
        <v>384</v>
      </c>
      <c r="E67" s="216">
        <f t="shared" si="27"/>
        <v>332</v>
      </c>
      <c r="F67" s="216">
        <f t="shared" si="27"/>
        <v>12539</v>
      </c>
      <c r="G67" s="216">
        <f t="shared" si="27"/>
        <v>2086</v>
      </c>
      <c r="H67" s="216">
        <f t="shared" si="27"/>
        <v>4971</v>
      </c>
      <c r="I67" s="216">
        <f t="shared" si="27"/>
        <v>3281</v>
      </c>
      <c r="J67" s="216">
        <f t="shared" si="27"/>
        <v>2013</v>
      </c>
      <c r="K67" s="216">
        <f t="shared" si="27"/>
        <v>0</v>
      </c>
      <c r="L67" s="216">
        <f t="shared" si="27"/>
        <v>0</v>
      </c>
      <c r="M67" s="216">
        <f t="shared" si="27"/>
        <v>0</v>
      </c>
      <c r="N67" s="216">
        <f t="shared" si="27"/>
        <v>161</v>
      </c>
      <c r="O67" s="216">
        <f t="shared" si="27"/>
        <v>3</v>
      </c>
      <c r="P67" s="216">
        <f t="shared" si="27"/>
        <v>0</v>
      </c>
      <c r="Q67" s="216">
        <f t="shared" si="27"/>
        <v>11623</v>
      </c>
      <c r="R67" s="216">
        <f t="shared" si="27"/>
        <v>0</v>
      </c>
      <c r="S67" s="216">
        <f t="shared" si="27"/>
        <v>87</v>
      </c>
      <c r="T67" s="216">
        <f t="shared" si="27"/>
        <v>5</v>
      </c>
      <c r="U67" s="216">
        <f t="shared" si="27"/>
        <v>11715</v>
      </c>
      <c r="V67" s="197">
        <f t="shared" si="16"/>
        <v>384</v>
      </c>
      <c r="W67" s="197">
        <f t="shared" si="17"/>
        <v>0</v>
      </c>
      <c r="X67" s="197" t="str">
        <f t="shared" si="18"/>
        <v>f</v>
      </c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</row>
    <row r="68" spans="1:37" ht="16.5">
      <c r="A68" s="213">
        <v>8</v>
      </c>
      <c r="B68" s="270" t="s">
        <v>89</v>
      </c>
      <c r="C68" s="219" t="s">
        <v>90</v>
      </c>
      <c r="D68" s="214">
        <f>'Format-I mini'!H66</f>
        <v>38</v>
      </c>
      <c r="E68" s="214">
        <f>'[1]4amini'!$AC$335</f>
        <v>31</v>
      </c>
      <c r="F68" s="214">
        <f>'[1]survey main mini'!AL64</f>
        <v>422</v>
      </c>
      <c r="G68" s="214">
        <f>'[1]survey main mini'!AM64</f>
        <v>103</v>
      </c>
      <c r="H68" s="214">
        <f>'[1]4amini'!AD335</f>
        <v>254</v>
      </c>
      <c r="I68" s="214">
        <f>'[1]4amini'!AE335</f>
        <v>114</v>
      </c>
      <c r="J68" s="214">
        <f>'[1]4amini'!AF335</f>
        <v>103</v>
      </c>
      <c r="K68" s="214">
        <f>IF('[1]6mini'!J67&gt;=21,'Format II mini'!D68,0)</f>
        <v>0</v>
      </c>
      <c r="L68" s="214">
        <f>'[1]6mini'!G67</f>
        <v>0</v>
      </c>
      <c r="M68" s="214">
        <f>'[1]6mini'!H67</f>
        <v>0</v>
      </c>
      <c r="N68" s="214">
        <f>'[1]3amini'!G169</f>
        <v>7</v>
      </c>
      <c r="O68" s="214">
        <f aca="true" t="shared" si="28" ref="O68:O82">+Y68+Z68</f>
        <v>0</v>
      </c>
      <c r="P68" s="214">
        <f aca="true" t="shared" si="29" ref="P68:P82">AA68</f>
        <v>0</v>
      </c>
      <c r="Q68" s="214">
        <f>'[1]5amini'!K221</f>
        <v>419</v>
      </c>
      <c r="R68" s="214">
        <v>0</v>
      </c>
      <c r="S68" s="214">
        <f>'[1]5amini'!K222</f>
        <v>3</v>
      </c>
      <c r="T68" s="214">
        <f>'[1]5amini'!K223</f>
        <v>0</v>
      </c>
      <c r="U68" s="214">
        <f aca="true" t="shared" si="30" ref="U68:U82">SUM(Q68:T68)</f>
        <v>422</v>
      </c>
      <c r="V68" s="197">
        <f t="shared" si="16"/>
        <v>38</v>
      </c>
      <c r="W68" s="197">
        <f t="shared" si="17"/>
        <v>0</v>
      </c>
      <c r="X68" s="197" t="str">
        <f t="shared" si="18"/>
        <v>f</v>
      </c>
      <c r="Y68" s="196">
        <f>'[1]3bmini'!O221</f>
        <v>0</v>
      </c>
      <c r="Z68" s="196">
        <f>'[1]3bmini'!P222</f>
        <v>0</v>
      </c>
      <c r="AA68" s="196">
        <f>'[1]3bmini'!Q223</f>
        <v>0</v>
      </c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</row>
    <row r="69" spans="1:37" ht="16.5">
      <c r="A69" s="213"/>
      <c r="B69" s="236"/>
      <c r="C69" s="219" t="s">
        <v>91</v>
      </c>
      <c r="D69" s="214">
        <f>'Format-I mini'!H67</f>
        <v>32</v>
      </c>
      <c r="E69" s="214">
        <f>'[1]4amini'!$AC$341</f>
        <v>26</v>
      </c>
      <c r="F69" s="214">
        <f>'[1]survey main mini'!AL65</f>
        <v>367</v>
      </c>
      <c r="G69" s="214">
        <f>'[1]survey main mini'!AM65</f>
        <v>63</v>
      </c>
      <c r="H69" s="214">
        <f>'[1]4amini'!AD341</f>
        <v>209</v>
      </c>
      <c r="I69" s="214">
        <f>'[1]4amini'!AE341</f>
        <v>118</v>
      </c>
      <c r="J69" s="214">
        <f>'[1]4amini'!AF341</f>
        <v>63</v>
      </c>
      <c r="K69" s="214">
        <f>IF('[1]6mini'!J68&gt;=21,'Format II mini'!D69,0)</f>
        <v>32</v>
      </c>
      <c r="L69" s="214">
        <f>'[1]6mini'!G68</f>
        <v>64</v>
      </c>
      <c r="M69" s="214">
        <f>'[1]6mini'!H68</f>
        <v>54</v>
      </c>
      <c r="N69" s="214">
        <f>'[1]3amini'!G172</f>
        <v>4</v>
      </c>
      <c r="O69" s="214">
        <f t="shared" si="28"/>
        <v>1</v>
      </c>
      <c r="P69" s="214">
        <f t="shared" si="29"/>
        <v>0</v>
      </c>
      <c r="Q69" s="214">
        <f>'[1]5amini'!K225</f>
        <v>358</v>
      </c>
      <c r="R69" s="214">
        <v>0</v>
      </c>
      <c r="S69" s="214">
        <f>'[1]5amini'!K226</f>
        <v>3</v>
      </c>
      <c r="T69" s="214">
        <f>'[1]5amini'!K227</f>
        <v>1</v>
      </c>
      <c r="U69" s="214">
        <f t="shared" si="30"/>
        <v>362</v>
      </c>
      <c r="V69" s="197">
        <f t="shared" si="16"/>
        <v>0</v>
      </c>
      <c r="W69" s="197">
        <f t="shared" si="17"/>
        <v>118</v>
      </c>
      <c r="X69" s="197" t="str">
        <f t="shared" si="18"/>
        <v>t</v>
      </c>
      <c r="Y69" s="196">
        <f>'[1]3bmini'!O225</f>
        <v>1</v>
      </c>
      <c r="Z69" s="196">
        <f>'[1]3bmini'!P226</f>
        <v>0</v>
      </c>
      <c r="AA69" s="196">
        <f>'[1]3bmini'!Q227</f>
        <v>0</v>
      </c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</row>
    <row r="70" spans="1:37" ht="16.5">
      <c r="A70" s="213"/>
      <c r="B70" s="236"/>
      <c r="C70" s="219" t="s">
        <v>92</v>
      </c>
      <c r="D70" s="214">
        <f>'Format-I mini'!H68</f>
        <v>44</v>
      </c>
      <c r="E70" s="214">
        <f>'[1]4amini'!$AC$347</f>
        <v>41</v>
      </c>
      <c r="F70" s="214">
        <f>'[1]survey main mini'!AL66</f>
        <v>450</v>
      </c>
      <c r="G70" s="214">
        <f>'[1]survey main mini'!AM66</f>
        <v>67</v>
      </c>
      <c r="H70" s="214">
        <f>'[1]4amini'!AD347</f>
        <v>203</v>
      </c>
      <c r="I70" s="214">
        <f>'[1]4amini'!AE347</f>
        <v>127</v>
      </c>
      <c r="J70" s="214">
        <f>'[1]4amini'!AF347</f>
        <v>67</v>
      </c>
      <c r="K70" s="214">
        <f>IF('[1]6mini'!J69&gt;=21,'Format II mini'!D70,0)</f>
        <v>0</v>
      </c>
      <c r="L70" s="214">
        <f>'[1]6mini'!G69</f>
        <v>66</v>
      </c>
      <c r="M70" s="214">
        <f>'[1]6mini'!H69</f>
        <v>61</v>
      </c>
      <c r="N70" s="214">
        <f>'[1]3amini'!G175</f>
        <v>6</v>
      </c>
      <c r="O70" s="214">
        <f t="shared" si="28"/>
        <v>0</v>
      </c>
      <c r="P70" s="214">
        <f t="shared" si="29"/>
        <v>0</v>
      </c>
      <c r="Q70" s="214">
        <f>'[1]5amini'!K229</f>
        <v>370</v>
      </c>
      <c r="R70" s="214">
        <v>0</v>
      </c>
      <c r="S70" s="214">
        <f>'[1]5amini'!K230</f>
        <v>0</v>
      </c>
      <c r="T70" s="214">
        <f>'[1]5amini'!K231</f>
        <v>0</v>
      </c>
      <c r="U70" s="214">
        <f t="shared" si="30"/>
        <v>370</v>
      </c>
      <c r="V70" s="197">
        <f t="shared" si="16"/>
        <v>44</v>
      </c>
      <c r="W70" s="197">
        <f t="shared" si="17"/>
        <v>127</v>
      </c>
      <c r="X70" s="197" t="str">
        <f t="shared" si="18"/>
        <v>t</v>
      </c>
      <c r="Y70" s="196">
        <f>'[1]3bmini'!O229</f>
        <v>0</v>
      </c>
      <c r="Z70" s="196">
        <f>'[1]3bmini'!P230</f>
        <v>0</v>
      </c>
      <c r="AA70" s="196">
        <f>'[1]3bmini'!Q231</f>
        <v>0</v>
      </c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</row>
    <row r="71" spans="1:37" ht="16.5">
      <c r="A71" s="213"/>
      <c r="B71" s="236"/>
      <c r="C71" s="219" t="s">
        <v>93</v>
      </c>
      <c r="D71" s="214">
        <f>'Format-I mini'!H69</f>
        <v>26</v>
      </c>
      <c r="E71" s="214">
        <f>'[1]4amini'!$AC$353</f>
        <v>19</v>
      </c>
      <c r="F71" s="214">
        <f>'[1]survey main mini'!AL67</f>
        <v>342</v>
      </c>
      <c r="G71" s="214">
        <f>'[1]survey main mini'!AM67</f>
        <v>57</v>
      </c>
      <c r="H71" s="214">
        <f>'[1]4amini'!AD353</f>
        <v>168</v>
      </c>
      <c r="I71" s="214">
        <f>'[1]4amini'!AE353</f>
        <v>76</v>
      </c>
      <c r="J71" s="214">
        <f>'[1]4amini'!AF353</f>
        <v>57</v>
      </c>
      <c r="K71" s="214">
        <f>IF('[1]6mini'!J70&gt;=21,'Format II mini'!D71,0)</f>
        <v>0</v>
      </c>
      <c r="L71" s="214">
        <f>'[1]6mini'!G70</f>
        <v>39</v>
      </c>
      <c r="M71" s="214">
        <f>'[1]6mini'!H70</f>
        <v>37</v>
      </c>
      <c r="N71" s="214">
        <f>'[1]3amini'!G178</f>
        <v>0</v>
      </c>
      <c r="O71" s="214">
        <f t="shared" si="28"/>
        <v>0</v>
      </c>
      <c r="P71" s="214">
        <f t="shared" si="29"/>
        <v>0</v>
      </c>
      <c r="Q71" s="214">
        <f>'[1]5amini'!K233</f>
        <v>246</v>
      </c>
      <c r="R71" s="214">
        <v>0</v>
      </c>
      <c r="S71" s="214">
        <f>'[1]5amini'!K234</f>
        <v>0</v>
      </c>
      <c r="T71" s="214">
        <f>'[1]5amini'!K235</f>
        <v>0</v>
      </c>
      <c r="U71" s="214">
        <f t="shared" si="30"/>
        <v>246</v>
      </c>
      <c r="V71" s="197">
        <f aca="true" t="shared" si="31" ref="V71:V102">+D71-K71</f>
        <v>26</v>
      </c>
      <c r="W71" s="197">
        <f aca="true" t="shared" si="32" ref="W71:W102">+L71+M71</f>
        <v>76</v>
      </c>
      <c r="X71" s="197" t="str">
        <f aca="true" t="shared" si="33" ref="X71:X102">IF(W71&gt;=I71,"t","f")</f>
        <v>t</v>
      </c>
      <c r="Y71" s="196">
        <f>'[1]3bmini'!O233</f>
        <v>0</v>
      </c>
      <c r="Z71" s="196">
        <f>'[1]3bmini'!P234</f>
        <v>0</v>
      </c>
      <c r="AA71" s="196">
        <f>'[1]3bmini'!Q235</f>
        <v>0</v>
      </c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</row>
    <row r="72" spans="1:37" ht="16.5">
      <c r="A72" s="213"/>
      <c r="B72" s="236"/>
      <c r="C72" s="219" t="s">
        <v>94</v>
      </c>
      <c r="D72" s="214">
        <f>'Format-I mini'!H70</f>
        <v>17</v>
      </c>
      <c r="E72" s="214">
        <f>'[1]4amini'!$AC$359</f>
        <v>9</v>
      </c>
      <c r="F72" s="214">
        <f>'[1]survey main mini'!AL68</f>
        <v>369</v>
      </c>
      <c r="G72" s="214">
        <f>'[1]survey main mini'!AM68</f>
        <v>102</v>
      </c>
      <c r="H72" s="214">
        <f>'[1]4amini'!AD359</f>
        <v>271</v>
      </c>
      <c r="I72" s="214">
        <f>'[1]4amini'!AE359</f>
        <v>37</v>
      </c>
      <c r="J72" s="214">
        <f>'[1]4amini'!AF359</f>
        <v>102</v>
      </c>
      <c r="K72" s="214">
        <f>IF('[1]6mini'!J71&gt;=21,'Format II mini'!D72,0)</f>
        <v>0</v>
      </c>
      <c r="L72" s="214">
        <f>'[1]6mini'!G71</f>
        <v>0</v>
      </c>
      <c r="M72" s="214">
        <f>'[1]6mini'!H71</f>
        <v>0</v>
      </c>
      <c r="N72" s="214">
        <f>'[1]3amini'!G181</f>
        <v>2</v>
      </c>
      <c r="O72" s="214">
        <f t="shared" si="28"/>
        <v>0</v>
      </c>
      <c r="P72" s="214">
        <f t="shared" si="29"/>
        <v>0</v>
      </c>
      <c r="Q72" s="214">
        <f>'[1]5amini'!K237</f>
        <v>364</v>
      </c>
      <c r="R72" s="214">
        <v>0</v>
      </c>
      <c r="S72" s="214">
        <f>'[1]5amini'!K238</f>
        <v>0</v>
      </c>
      <c r="T72" s="214">
        <f>'[1]5amini'!K239</f>
        <v>0</v>
      </c>
      <c r="U72" s="214">
        <f t="shared" si="30"/>
        <v>364</v>
      </c>
      <c r="V72" s="197">
        <f t="shared" si="31"/>
        <v>17</v>
      </c>
      <c r="W72" s="197">
        <f t="shared" si="32"/>
        <v>0</v>
      </c>
      <c r="X72" s="197" t="str">
        <f t="shared" si="33"/>
        <v>f</v>
      </c>
      <c r="Y72" s="196">
        <f>'[1]3bmini'!O237</f>
        <v>0</v>
      </c>
      <c r="Z72" s="196">
        <f>'[1]3bmini'!P238</f>
        <v>0</v>
      </c>
      <c r="AA72" s="196">
        <f>'[1]3bmini'!Q239</f>
        <v>0</v>
      </c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</row>
    <row r="73" spans="1:37" ht="16.5">
      <c r="A73" s="213"/>
      <c r="B73" s="236"/>
      <c r="C73" s="219" t="s">
        <v>95</v>
      </c>
      <c r="D73" s="214">
        <f>'Format-I mini'!H71</f>
        <v>52</v>
      </c>
      <c r="E73" s="214">
        <f>'[1]4amini'!$AC$365</f>
        <v>0</v>
      </c>
      <c r="F73" s="214">
        <f>'[1]survey main mini'!AL69</f>
        <v>735</v>
      </c>
      <c r="G73" s="214">
        <f>'[1]survey main mini'!AM69</f>
        <v>152</v>
      </c>
      <c r="H73" s="214">
        <f>'[1]4amini'!AD365</f>
        <v>385</v>
      </c>
      <c r="I73" s="214">
        <f>'[1]4amini'!AE365</f>
        <v>218</v>
      </c>
      <c r="J73" s="214">
        <f>'[1]4amini'!AF365</f>
        <v>152</v>
      </c>
      <c r="K73" s="214">
        <f>IF('[1]6mini'!J72&gt;=21,'Format II mini'!D73,0)</f>
        <v>0</v>
      </c>
      <c r="L73" s="214">
        <f>'[1]6mini'!G72</f>
        <v>0</v>
      </c>
      <c r="M73" s="214">
        <f>'[1]6mini'!H72</f>
        <v>0</v>
      </c>
      <c r="N73" s="214">
        <f>'[1]3amini'!G184</f>
        <v>9</v>
      </c>
      <c r="O73" s="214">
        <f t="shared" si="28"/>
        <v>0</v>
      </c>
      <c r="P73" s="214">
        <f t="shared" si="29"/>
        <v>0</v>
      </c>
      <c r="Q73" s="214">
        <f>'[1]5amini'!K241</f>
        <v>679</v>
      </c>
      <c r="R73" s="214">
        <v>0</v>
      </c>
      <c r="S73" s="214">
        <f>'[1]5amini'!K242</f>
        <v>2</v>
      </c>
      <c r="T73" s="214">
        <f>'[1]5amini'!K243</f>
        <v>2</v>
      </c>
      <c r="U73" s="214">
        <f t="shared" si="30"/>
        <v>683</v>
      </c>
      <c r="V73" s="197">
        <f t="shared" si="31"/>
        <v>52</v>
      </c>
      <c r="W73" s="197">
        <f t="shared" si="32"/>
        <v>0</v>
      </c>
      <c r="X73" s="197" t="str">
        <f t="shared" si="33"/>
        <v>f</v>
      </c>
      <c r="Y73" s="196">
        <f>'[1]3bmini'!O241</f>
        <v>0</v>
      </c>
      <c r="Z73" s="196">
        <f>'[1]3bmini'!P242</f>
        <v>0</v>
      </c>
      <c r="AA73" s="196">
        <f>'[1]3bmini'!Q243</f>
        <v>0</v>
      </c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</row>
    <row r="74" spans="1:37" ht="16.5">
      <c r="A74" s="213"/>
      <c r="B74" s="236"/>
      <c r="C74" s="219" t="s">
        <v>96</v>
      </c>
      <c r="D74" s="214">
        <f>'Format-I mini'!H72</f>
        <v>58</v>
      </c>
      <c r="E74" s="214">
        <f>'[1]4amini'!$AC$371</f>
        <v>56</v>
      </c>
      <c r="F74" s="214">
        <f>'[1]survey main mini'!AL70</f>
        <v>1201</v>
      </c>
      <c r="G74" s="214">
        <f>'[1]survey main mini'!AM70</f>
        <v>224</v>
      </c>
      <c r="H74" s="214">
        <f>'[1]4amini'!AD371</f>
        <v>651</v>
      </c>
      <c r="I74" s="214">
        <f>'[1]4amini'!AE371</f>
        <v>441</v>
      </c>
      <c r="J74" s="214">
        <f>'[1]4amini'!AF371</f>
        <v>224</v>
      </c>
      <c r="K74" s="214">
        <f>IF('[1]6mini'!J73&gt;=21,'Format II mini'!D74,0)</f>
        <v>0</v>
      </c>
      <c r="L74" s="214">
        <f>'[1]6mini'!G73</f>
        <v>0</v>
      </c>
      <c r="M74" s="214">
        <f>'[1]6mini'!H73</f>
        <v>0</v>
      </c>
      <c r="N74" s="214">
        <f>'[1]3amini'!G187</f>
        <v>28</v>
      </c>
      <c r="O74" s="214">
        <f t="shared" si="28"/>
        <v>0</v>
      </c>
      <c r="P74" s="214">
        <f t="shared" si="29"/>
        <v>0</v>
      </c>
      <c r="Q74" s="214">
        <f>'[1]5amini'!K245</f>
        <v>1201</v>
      </c>
      <c r="R74" s="214">
        <v>0</v>
      </c>
      <c r="S74" s="214">
        <f>'[1]5amini'!K246</f>
        <v>0</v>
      </c>
      <c r="T74" s="214">
        <f>'[1]5amini'!K247</f>
        <v>0</v>
      </c>
      <c r="U74" s="214">
        <f t="shared" si="30"/>
        <v>1201</v>
      </c>
      <c r="V74" s="197">
        <f t="shared" si="31"/>
        <v>58</v>
      </c>
      <c r="W74" s="197">
        <f t="shared" si="32"/>
        <v>0</v>
      </c>
      <c r="X74" s="197" t="str">
        <f t="shared" si="33"/>
        <v>f</v>
      </c>
      <c r="Y74" s="196">
        <f>'[1]3bmini'!O245</f>
        <v>0</v>
      </c>
      <c r="Z74" s="196">
        <f>'[1]3bmini'!P246</f>
        <v>0</v>
      </c>
      <c r="AA74" s="196">
        <f>'[1]3bmini'!Q247</f>
        <v>0</v>
      </c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</row>
    <row r="75" spans="1:37" ht="16.5">
      <c r="A75" s="213"/>
      <c r="B75" s="236"/>
      <c r="C75" s="219" t="s">
        <v>304</v>
      </c>
      <c r="D75" s="214">
        <f>'Format-I mini'!H73</f>
        <v>67</v>
      </c>
      <c r="E75" s="214">
        <f>'[1]4amini'!$AC$377</f>
        <v>55</v>
      </c>
      <c r="F75" s="214">
        <f>'[1]survey main mini'!AL71</f>
        <v>551</v>
      </c>
      <c r="G75" s="214">
        <f>'[1]survey main mini'!AM71</f>
        <v>101</v>
      </c>
      <c r="H75" s="214">
        <f>'[1]4amini'!AD377</f>
        <v>302</v>
      </c>
      <c r="I75" s="214">
        <f>'[1]4amini'!AE377</f>
        <v>162</v>
      </c>
      <c r="J75" s="214">
        <f>'[1]4amini'!AF377</f>
        <v>101</v>
      </c>
      <c r="K75" s="214">
        <f>IF('[1]6mini'!J74&gt;=21,'Format II mini'!D75,0)</f>
        <v>0</v>
      </c>
      <c r="L75" s="214">
        <f>'[1]6mini'!G74</f>
        <v>78</v>
      </c>
      <c r="M75" s="214">
        <f>'[1]6mini'!H74</f>
        <v>84</v>
      </c>
      <c r="N75" s="214">
        <f>'[1]3amini'!G190</f>
        <v>9</v>
      </c>
      <c r="O75" s="214">
        <f t="shared" si="28"/>
        <v>0</v>
      </c>
      <c r="P75" s="214">
        <f t="shared" si="29"/>
        <v>0</v>
      </c>
      <c r="Q75" s="214">
        <f>'[1]5amini'!K249</f>
        <v>521</v>
      </c>
      <c r="R75" s="214">
        <v>0</v>
      </c>
      <c r="S75" s="214">
        <f>'[1]5amini'!K250</f>
        <v>1</v>
      </c>
      <c r="T75" s="214">
        <f>'[1]5amini'!K251</f>
        <v>0</v>
      </c>
      <c r="U75" s="214">
        <f t="shared" si="30"/>
        <v>522</v>
      </c>
      <c r="V75" s="197">
        <f t="shared" si="31"/>
        <v>67</v>
      </c>
      <c r="W75" s="197">
        <f t="shared" si="32"/>
        <v>162</v>
      </c>
      <c r="X75" s="197" t="str">
        <f t="shared" si="33"/>
        <v>t</v>
      </c>
      <c r="Y75" s="196">
        <f>'[1]3bmini'!O249</f>
        <v>0</v>
      </c>
      <c r="Z75" s="196">
        <f>'[1]3bmini'!P250</f>
        <v>0</v>
      </c>
      <c r="AA75" s="196">
        <f>'[1]3bmini'!Q251</f>
        <v>0</v>
      </c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</row>
    <row r="76" spans="1:37" ht="16.5">
      <c r="A76" s="213"/>
      <c r="B76" s="236"/>
      <c r="C76" s="219" t="s">
        <v>98</v>
      </c>
      <c r="D76" s="214">
        <f>'Format-I mini'!H74</f>
        <v>34</v>
      </c>
      <c r="E76" s="214">
        <f>'[1]4amini'!$AC$383</f>
        <v>30</v>
      </c>
      <c r="F76" s="214">
        <f>'[1]survey main mini'!AL72</f>
        <v>362</v>
      </c>
      <c r="G76" s="214">
        <f>'[1]survey main mini'!AM72</f>
        <v>79</v>
      </c>
      <c r="H76" s="214">
        <f>'[1]4amini'!AD383</f>
        <v>207</v>
      </c>
      <c r="I76" s="214">
        <f>'[1]4amini'!AE383</f>
        <v>108</v>
      </c>
      <c r="J76" s="214">
        <f>'[1]4amini'!AF383</f>
        <v>79</v>
      </c>
      <c r="K76" s="214">
        <f>IF('[1]6mini'!J75&gt;=21,'Format II mini'!D76,0)</f>
        <v>34</v>
      </c>
      <c r="L76" s="214">
        <f>'[1]6mini'!G75</f>
        <v>57</v>
      </c>
      <c r="M76" s="214">
        <f>'[1]6mini'!H75</f>
        <v>51</v>
      </c>
      <c r="N76" s="214">
        <f>'[1]3amini'!G193</f>
        <v>4</v>
      </c>
      <c r="O76" s="214">
        <f t="shared" si="28"/>
        <v>0</v>
      </c>
      <c r="P76" s="214">
        <f t="shared" si="29"/>
        <v>0</v>
      </c>
      <c r="Q76" s="214">
        <f>'[1]5amini'!K253</f>
        <v>350</v>
      </c>
      <c r="R76" s="214">
        <v>0</v>
      </c>
      <c r="S76" s="214">
        <f>'[1]5amini'!K254</f>
        <v>4</v>
      </c>
      <c r="T76" s="214">
        <f>'[1]5amini'!K255</f>
        <v>1</v>
      </c>
      <c r="U76" s="214">
        <f t="shared" si="30"/>
        <v>355</v>
      </c>
      <c r="V76" s="197">
        <f t="shared" si="31"/>
        <v>0</v>
      </c>
      <c r="W76" s="197">
        <f t="shared" si="32"/>
        <v>108</v>
      </c>
      <c r="X76" s="197" t="str">
        <f t="shared" si="33"/>
        <v>t</v>
      </c>
      <c r="Y76" s="196">
        <f>'[1]3bmini'!O253</f>
        <v>0</v>
      </c>
      <c r="Z76" s="196">
        <f>'[1]3bmini'!P254</f>
        <v>0</v>
      </c>
      <c r="AA76" s="196">
        <f>'[1]3bmini'!Q255</f>
        <v>0</v>
      </c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</row>
    <row r="77" spans="1:37" ht="16.5">
      <c r="A77" s="213"/>
      <c r="B77" s="236"/>
      <c r="C77" s="219" t="s">
        <v>99</v>
      </c>
      <c r="D77" s="214">
        <f>'Format-I mini'!H75</f>
        <v>84</v>
      </c>
      <c r="E77" s="214">
        <f>'[1]4amini'!$AC$389</f>
        <v>78</v>
      </c>
      <c r="F77" s="214">
        <f>'[1]survey main mini'!AL73</f>
        <v>876</v>
      </c>
      <c r="G77" s="214">
        <f>'[1]survey main mini'!AM73</f>
        <v>160</v>
      </c>
      <c r="H77" s="214">
        <f>'[1]4amini'!AD389</f>
        <v>421</v>
      </c>
      <c r="I77" s="214">
        <f>'[1]4amini'!AE389</f>
        <v>348</v>
      </c>
      <c r="J77" s="214">
        <f>'[1]4amini'!AF389</f>
        <v>160</v>
      </c>
      <c r="K77" s="214">
        <f>IF('[1]6mini'!J76&gt;=21,'Format II mini'!D77,0)</f>
        <v>84</v>
      </c>
      <c r="L77" s="214">
        <f>'[1]6mini'!G76</f>
        <v>166</v>
      </c>
      <c r="M77" s="214">
        <f>'[1]6mini'!H76</f>
        <v>182</v>
      </c>
      <c r="N77" s="214">
        <f>'[1]3amini'!G196</f>
        <v>9</v>
      </c>
      <c r="O77" s="214">
        <f t="shared" si="28"/>
        <v>1</v>
      </c>
      <c r="P77" s="214">
        <f t="shared" si="29"/>
        <v>0</v>
      </c>
      <c r="Q77" s="214">
        <f>'[1]5amini'!K257</f>
        <v>841</v>
      </c>
      <c r="R77" s="214">
        <v>0</v>
      </c>
      <c r="S77" s="214">
        <f>'[1]5amini'!K258</f>
        <v>23</v>
      </c>
      <c r="T77" s="214">
        <f>'[1]5amini'!K259</f>
        <v>1</v>
      </c>
      <c r="U77" s="214">
        <f t="shared" si="30"/>
        <v>865</v>
      </c>
      <c r="V77" s="197">
        <f t="shared" si="31"/>
        <v>0</v>
      </c>
      <c r="W77" s="197">
        <f t="shared" si="32"/>
        <v>348</v>
      </c>
      <c r="X77" s="197" t="str">
        <f t="shared" si="33"/>
        <v>t</v>
      </c>
      <c r="Y77" s="196">
        <f>'[1]3bmini'!O257</f>
        <v>1</v>
      </c>
      <c r="Z77" s="196">
        <f>'[1]3bmini'!P258</f>
        <v>0</v>
      </c>
      <c r="AA77" s="196">
        <f>'[1]3bmini'!Q259</f>
        <v>0</v>
      </c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</row>
    <row r="78" spans="1:37" ht="16.5">
      <c r="A78" s="213"/>
      <c r="B78" s="236"/>
      <c r="C78" s="219" t="s">
        <v>100</v>
      </c>
      <c r="D78" s="214">
        <f>'Format-I mini'!H76</f>
        <v>77</v>
      </c>
      <c r="E78" s="214">
        <f>'[1]4amini'!$AC$395</f>
        <v>73</v>
      </c>
      <c r="F78" s="214">
        <f>'[1]survey main mini'!AL74</f>
        <v>1016</v>
      </c>
      <c r="G78" s="214">
        <f>'[1]survey main mini'!AM74</f>
        <v>190</v>
      </c>
      <c r="H78" s="214">
        <f>'[1]4amini'!AD395</f>
        <v>586</v>
      </c>
      <c r="I78" s="214">
        <f>'[1]4amini'!AE395</f>
        <v>304</v>
      </c>
      <c r="J78" s="214">
        <f>'[1]4amini'!AF395</f>
        <v>180</v>
      </c>
      <c r="K78" s="214">
        <f>IF('[1]6mini'!J77&gt;=21,'Format II mini'!D78,0)</f>
        <v>0</v>
      </c>
      <c r="L78" s="214">
        <f>'[1]6mini'!G77</f>
        <v>0</v>
      </c>
      <c r="M78" s="214">
        <f>'[1]6mini'!H77</f>
        <v>0</v>
      </c>
      <c r="N78" s="214">
        <f>'[1]3amini'!G199</f>
        <v>9</v>
      </c>
      <c r="O78" s="214">
        <f t="shared" si="28"/>
        <v>0</v>
      </c>
      <c r="P78" s="214">
        <f t="shared" si="29"/>
        <v>0</v>
      </c>
      <c r="Q78" s="214">
        <f>'[1]5amini'!K261</f>
        <v>0</v>
      </c>
      <c r="R78" s="214">
        <v>0</v>
      </c>
      <c r="S78" s="214">
        <f>'[1]5amini'!K262</f>
        <v>0</v>
      </c>
      <c r="T78" s="214">
        <f>'[1]5amini'!K263</f>
        <v>0</v>
      </c>
      <c r="U78" s="214">
        <f t="shared" si="30"/>
        <v>0</v>
      </c>
      <c r="V78" s="197">
        <f t="shared" si="31"/>
        <v>77</v>
      </c>
      <c r="W78" s="197">
        <f t="shared" si="32"/>
        <v>0</v>
      </c>
      <c r="X78" s="197" t="str">
        <f t="shared" si="33"/>
        <v>f</v>
      </c>
      <c r="Y78" s="196">
        <f>'[1]3bmini'!O261</f>
        <v>0</v>
      </c>
      <c r="Z78" s="196">
        <f>'[1]3bmini'!P262</f>
        <v>0</v>
      </c>
      <c r="AA78" s="196">
        <f>'[1]3bmini'!Q263</f>
        <v>0</v>
      </c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</row>
    <row r="79" spans="1:37" ht="16.5">
      <c r="A79" s="213"/>
      <c r="B79" s="236"/>
      <c r="C79" s="219" t="s">
        <v>101</v>
      </c>
      <c r="D79" s="214">
        <f>'Format-I mini'!H77</f>
        <v>70</v>
      </c>
      <c r="E79" s="214">
        <f>'[1]4amini'!$AC$401</f>
        <v>67</v>
      </c>
      <c r="F79" s="214">
        <f>'[1]survey main mini'!AL75</f>
        <v>776</v>
      </c>
      <c r="G79" s="214">
        <f>'[1]survey main mini'!AM75</f>
        <v>159</v>
      </c>
      <c r="H79" s="214">
        <f>'[1]4amini'!AD401</f>
        <v>375</v>
      </c>
      <c r="I79" s="214">
        <f>'[1]4amini'!AE401</f>
        <v>310</v>
      </c>
      <c r="J79" s="214">
        <f>'[1]4amini'!AF401</f>
        <v>159</v>
      </c>
      <c r="K79" s="214">
        <f>IF('[1]6mini'!J78&gt;=21,'Format II mini'!D79,0)</f>
        <v>0</v>
      </c>
      <c r="L79" s="214">
        <f>'[1]6mini'!G78</f>
        <v>0</v>
      </c>
      <c r="M79" s="214">
        <f>'[1]6mini'!H78</f>
        <v>0</v>
      </c>
      <c r="N79" s="214">
        <f>'[1]3amini'!G202</f>
        <v>14</v>
      </c>
      <c r="O79" s="214">
        <f t="shared" si="28"/>
        <v>0</v>
      </c>
      <c r="P79" s="214">
        <f t="shared" si="29"/>
        <v>0</v>
      </c>
      <c r="Q79" s="214">
        <f>'[1]5amini'!K265</f>
        <v>770</v>
      </c>
      <c r="R79" s="214">
        <v>0</v>
      </c>
      <c r="S79" s="214">
        <f>'[1]5amini'!K266</f>
        <v>2</v>
      </c>
      <c r="T79" s="214">
        <f>'[1]5amini'!K267</f>
        <v>0</v>
      </c>
      <c r="U79" s="214">
        <f t="shared" si="30"/>
        <v>772</v>
      </c>
      <c r="V79" s="197">
        <f t="shared" si="31"/>
        <v>70</v>
      </c>
      <c r="W79" s="197">
        <f t="shared" si="32"/>
        <v>0</v>
      </c>
      <c r="X79" s="197" t="str">
        <f t="shared" si="33"/>
        <v>f</v>
      </c>
      <c r="Y79" s="196">
        <f>'[1]3bmini'!O265</f>
        <v>0</v>
      </c>
      <c r="Z79" s="196">
        <f>'[1]3bmini'!P266</f>
        <v>0</v>
      </c>
      <c r="AA79" s="196">
        <f>'[1]3bmini'!Q267</f>
        <v>0</v>
      </c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</row>
    <row r="80" spans="1:37" ht="16.5">
      <c r="A80" s="213"/>
      <c r="B80" s="236"/>
      <c r="C80" s="219" t="s">
        <v>102</v>
      </c>
      <c r="D80" s="214">
        <f>'Format-I mini'!H78</f>
        <v>62</v>
      </c>
      <c r="E80" s="214">
        <f>'[1]4amini'!$AC$407</f>
        <v>59</v>
      </c>
      <c r="F80" s="214">
        <f>'[1]survey main mini'!AL76</f>
        <v>861</v>
      </c>
      <c r="G80" s="214">
        <f>'[1]survey main mini'!AM76</f>
        <v>187</v>
      </c>
      <c r="H80" s="214">
        <f>'[1]4amini'!AD407</f>
        <v>457</v>
      </c>
      <c r="I80" s="214">
        <f>'[1]4amini'!AE407</f>
        <v>309</v>
      </c>
      <c r="J80" s="214">
        <f>'[1]4amini'!AF407</f>
        <v>187</v>
      </c>
      <c r="K80" s="214">
        <f>IF('[1]6mini'!J79&gt;=21,'Format II mini'!D80,0)</f>
        <v>0</v>
      </c>
      <c r="L80" s="214">
        <f>'[1]6mini'!G79</f>
        <v>146</v>
      </c>
      <c r="M80" s="214">
        <f>'[1]6mini'!H79</f>
        <v>163</v>
      </c>
      <c r="N80" s="214">
        <f>'[1]3amini'!G205</f>
        <v>17</v>
      </c>
      <c r="O80" s="214">
        <f t="shared" si="28"/>
        <v>0</v>
      </c>
      <c r="P80" s="214">
        <f t="shared" si="29"/>
        <v>0</v>
      </c>
      <c r="Q80" s="214">
        <f>'[1]5amini'!K269</f>
        <v>860</v>
      </c>
      <c r="R80" s="214">
        <v>0</v>
      </c>
      <c r="S80" s="214">
        <f>'[1]5amini'!K270</f>
        <v>0</v>
      </c>
      <c r="T80" s="214">
        <f>'[1]5amini'!K271</f>
        <v>1</v>
      </c>
      <c r="U80" s="214">
        <f t="shared" si="30"/>
        <v>861</v>
      </c>
      <c r="V80" s="197">
        <f t="shared" si="31"/>
        <v>62</v>
      </c>
      <c r="W80" s="197">
        <f t="shared" si="32"/>
        <v>309</v>
      </c>
      <c r="X80" s="197" t="str">
        <f t="shared" si="33"/>
        <v>t</v>
      </c>
      <c r="Y80" s="196">
        <f>'[1]3bmini'!O269</f>
        <v>0</v>
      </c>
      <c r="Z80" s="196">
        <f>'[1]3bmini'!P270</f>
        <v>0</v>
      </c>
      <c r="AA80" s="196">
        <f>'[1]3bmini'!Q271</f>
        <v>0</v>
      </c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</row>
    <row r="81" spans="1:37" ht="16.5">
      <c r="A81" s="213"/>
      <c r="B81" s="236"/>
      <c r="C81" s="219" t="s">
        <v>103</v>
      </c>
      <c r="D81" s="214">
        <f>'Format-I mini'!H79</f>
        <v>33</v>
      </c>
      <c r="E81" s="214">
        <f>'[1]4amini'!$AC$413</f>
        <v>27</v>
      </c>
      <c r="F81" s="214">
        <f>'[1]survey main mini'!AL77</f>
        <v>283</v>
      </c>
      <c r="G81" s="214">
        <f>'[1]survey main mini'!AM77</f>
        <v>74</v>
      </c>
      <c r="H81" s="214">
        <f>'[1]4amini'!AD413</f>
        <v>139</v>
      </c>
      <c r="I81" s="214">
        <f>'[1]4amini'!AE413</f>
        <v>101</v>
      </c>
      <c r="J81" s="214">
        <f>'[1]4amini'!AF413</f>
        <v>74</v>
      </c>
      <c r="K81" s="214">
        <f>IF('[1]6mini'!J80&gt;=21,'Format II mini'!D81,0)</f>
        <v>0</v>
      </c>
      <c r="L81" s="214">
        <f>'[1]6mini'!G80</f>
        <v>61</v>
      </c>
      <c r="M81" s="214">
        <f>'[1]6mini'!H80</f>
        <v>40</v>
      </c>
      <c r="N81" s="214">
        <f>'[1]3amini'!G208</f>
        <v>9</v>
      </c>
      <c r="O81" s="214">
        <f t="shared" si="28"/>
        <v>0</v>
      </c>
      <c r="P81" s="214">
        <f t="shared" si="29"/>
        <v>0</v>
      </c>
      <c r="Q81" s="214">
        <f>'[1]5amini'!K273</f>
        <v>282</v>
      </c>
      <c r="R81" s="214">
        <v>0</v>
      </c>
      <c r="S81" s="214">
        <f>'[1]5amini'!K274</f>
        <v>0</v>
      </c>
      <c r="T81" s="214">
        <f>'[1]5amini'!K275</f>
        <v>1</v>
      </c>
      <c r="U81" s="214">
        <f t="shared" si="30"/>
        <v>283</v>
      </c>
      <c r="V81" s="197">
        <f t="shared" si="31"/>
        <v>33</v>
      </c>
      <c r="W81" s="197">
        <f t="shared" si="32"/>
        <v>101</v>
      </c>
      <c r="X81" s="197" t="str">
        <f t="shared" si="33"/>
        <v>t</v>
      </c>
      <c r="Y81" s="196">
        <f>'[1]3bmini'!O273</f>
        <v>0</v>
      </c>
      <c r="Z81" s="196">
        <f>'[1]3bmini'!P274</f>
        <v>0</v>
      </c>
      <c r="AA81" s="196">
        <f>'[1]3bmini'!Q275</f>
        <v>0</v>
      </c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</row>
    <row r="82" spans="1:37" ht="16.5">
      <c r="A82" s="213"/>
      <c r="B82" s="236"/>
      <c r="C82" s="219" t="s">
        <v>104</v>
      </c>
      <c r="D82" s="214">
        <f>'Format-I mini'!H80</f>
        <v>77</v>
      </c>
      <c r="E82" s="214">
        <f>'[1]4amini'!$AC$419</f>
        <v>65</v>
      </c>
      <c r="F82" s="214">
        <f>'[1]survey main mini'!AL78</f>
        <v>655</v>
      </c>
      <c r="G82" s="214">
        <f>'[1]survey main mini'!AM78</f>
        <v>123</v>
      </c>
      <c r="H82" s="214">
        <f>'[1]4amini'!AD419</f>
        <v>350</v>
      </c>
      <c r="I82" s="214">
        <f>'[1]4amini'!AE419</f>
        <v>238</v>
      </c>
      <c r="J82" s="214">
        <f>'[1]4amini'!AF419</f>
        <v>123</v>
      </c>
      <c r="K82" s="214">
        <f>IF('[1]6mini'!J81&gt;=21,'Format II mini'!D82,0)</f>
        <v>0</v>
      </c>
      <c r="L82" s="214">
        <f>'[1]6mini'!G81</f>
        <v>0</v>
      </c>
      <c r="M82" s="214">
        <f>'[1]6mini'!H81</f>
        <v>0</v>
      </c>
      <c r="N82" s="214">
        <f>'[1]3amini'!G211</f>
        <v>9</v>
      </c>
      <c r="O82" s="214">
        <f t="shared" si="28"/>
        <v>0</v>
      </c>
      <c r="P82" s="214">
        <f t="shared" si="29"/>
        <v>0</v>
      </c>
      <c r="Q82" s="214">
        <f>'[1]5amini'!K277</f>
        <v>653</v>
      </c>
      <c r="R82" s="214">
        <v>0</v>
      </c>
      <c r="S82" s="214">
        <f>'[1]5amini'!K278</f>
        <v>1</v>
      </c>
      <c r="T82" s="214">
        <f>'[1]5amini'!K279</f>
        <v>1</v>
      </c>
      <c r="U82" s="214">
        <f t="shared" si="30"/>
        <v>655</v>
      </c>
      <c r="V82" s="197">
        <f t="shared" si="31"/>
        <v>77</v>
      </c>
      <c r="W82" s="197">
        <f t="shared" si="32"/>
        <v>0</v>
      </c>
      <c r="X82" s="197" t="str">
        <f t="shared" si="33"/>
        <v>f</v>
      </c>
      <c r="Y82" s="196">
        <f>'[1]3bmini'!O277</f>
        <v>0</v>
      </c>
      <c r="Z82" s="196">
        <f>'[1]3bmini'!P278</f>
        <v>0</v>
      </c>
      <c r="AA82" s="196">
        <f>'[1]3bmini'!Q279</f>
        <v>0</v>
      </c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</row>
    <row r="83" spans="1:37" ht="19.5" customHeight="1">
      <c r="A83" s="213"/>
      <c r="B83" s="232"/>
      <c r="C83" s="212" t="s">
        <v>40</v>
      </c>
      <c r="D83" s="211">
        <f aca="true" t="shared" si="34" ref="D83:U83">SUM(D68:D82)</f>
        <v>771</v>
      </c>
      <c r="E83" s="211">
        <f t="shared" si="34"/>
        <v>636</v>
      </c>
      <c r="F83" s="211">
        <f t="shared" si="34"/>
        <v>9266</v>
      </c>
      <c r="G83" s="211">
        <f t="shared" si="34"/>
        <v>1841</v>
      </c>
      <c r="H83" s="211">
        <f t="shared" si="34"/>
        <v>4978</v>
      </c>
      <c r="I83" s="211">
        <f t="shared" si="34"/>
        <v>3011</v>
      </c>
      <c r="J83" s="211">
        <f t="shared" si="34"/>
        <v>1831</v>
      </c>
      <c r="K83" s="211">
        <f t="shared" si="34"/>
        <v>150</v>
      </c>
      <c r="L83" s="211">
        <f t="shared" si="34"/>
        <v>677</v>
      </c>
      <c r="M83" s="211">
        <f t="shared" si="34"/>
        <v>672</v>
      </c>
      <c r="N83" s="211">
        <f t="shared" si="34"/>
        <v>136</v>
      </c>
      <c r="O83" s="211">
        <f t="shared" si="34"/>
        <v>2</v>
      </c>
      <c r="P83" s="211">
        <f t="shared" si="34"/>
        <v>0</v>
      </c>
      <c r="Q83" s="211">
        <f t="shared" si="34"/>
        <v>7914</v>
      </c>
      <c r="R83" s="211">
        <f t="shared" si="34"/>
        <v>0</v>
      </c>
      <c r="S83" s="211">
        <f t="shared" si="34"/>
        <v>39</v>
      </c>
      <c r="T83" s="211">
        <f t="shared" si="34"/>
        <v>8</v>
      </c>
      <c r="U83" s="211">
        <f t="shared" si="34"/>
        <v>7961</v>
      </c>
      <c r="V83" s="197">
        <f t="shared" si="31"/>
        <v>621</v>
      </c>
      <c r="W83" s="197">
        <f t="shared" si="32"/>
        <v>1349</v>
      </c>
      <c r="X83" s="197" t="str">
        <f t="shared" si="33"/>
        <v>f</v>
      </c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</row>
    <row r="84" spans="1:37" ht="16.5">
      <c r="A84" s="213">
        <v>9</v>
      </c>
      <c r="B84" s="270" t="s">
        <v>105</v>
      </c>
      <c r="C84" s="219" t="s">
        <v>106</v>
      </c>
      <c r="D84" s="214">
        <f>'Format-I mini'!H82</f>
        <v>30</v>
      </c>
      <c r="E84" s="214">
        <f>'[1]4amini'!$AC$425</f>
        <v>30</v>
      </c>
      <c r="F84" s="214">
        <f>'[1]survey main mini'!AL80</f>
        <v>800</v>
      </c>
      <c r="G84" s="214">
        <f>'[1]survey main mini'!AM80</f>
        <v>140</v>
      </c>
      <c r="H84" s="214">
        <f>'[1]4amini'!AD425</f>
        <v>357</v>
      </c>
      <c r="I84" s="214">
        <f>'[1]4amini'!AE425</f>
        <v>306</v>
      </c>
      <c r="J84" s="214">
        <f>'[1]4amini'!AF425</f>
        <v>140</v>
      </c>
      <c r="K84" s="214">
        <f>IF('[1]6mini'!J83&gt;=21,'Format II mini'!D84,0)</f>
        <v>0</v>
      </c>
      <c r="L84" s="214">
        <f>'[1]6mini'!G83</f>
        <v>158</v>
      </c>
      <c r="M84" s="214">
        <f>'[1]6mini'!H83</f>
        <v>148</v>
      </c>
      <c r="N84" s="214">
        <f>'[1]3amini'!G214</f>
        <v>6</v>
      </c>
      <c r="O84" s="214">
        <f aca="true" t="shared" si="35" ref="O84:O91">+Y84+Z84</f>
        <v>0</v>
      </c>
      <c r="P84" s="214">
        <f aca="true" t="shared" si="36" ref="P84:P91">AA84</f>
        <v>0</v>
      </c>
      <c r="Q84" s="214">
        <f>'[1]5amini'!K281</f>
        <v>726</v>
      </c>
      <c r="R84" s="214">
        <v>0</v>
      </c>
      <c r="S84" s="214">
        <f>'[1]5amini'!K282</f>
        <v>1</v>
      </c>
      <c r="T84" s="214">
        <f>'[1]5amini'!K283</f>
        <v>2</v>
      </c>
      <c r="U84" s="214">
        <f aca="true" t="shared" si="37" ref="U84:U91">SUM(Q84:T84)</f>
        <v>729</v>
      </c>
      <c r="V84" s="197">
        <f t="shared" si="31"/>
        <v>30</v>
      </c>
      <c r="W84" s="197">
        <f t="shared" si="32"/>
        <v>306</v>
      </c>
      <c r="X84" s="197" t="str">
        <f t="shared" si="33"/>
        <v>t</v>
      </c>
      <c r="Y84" s="196">
        <f>'[1]3bmini'!O281</f>
        <v>0</v>
      </c>
      <c r="Z84" s="196">
        <f>'[1]3bmini'!P282</f>
        <v>0</v>
      </c>
      <c r="AA84" s="196">
        <f>'[1]3bmini'!Q283</f>
        <v>0</v>
      </c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</row>
    <row r="85" spans="1:37" ht="16.5">
      <c r="A85" s="213"/>
      <c r="B85" s="236"/>
      <c r="C85" s="219" t="s">
        <v>107</v>
      </c>
      <c r="D85" s="214">
        <f>'Format-I mini'!H83</f>
        <v>75</v>
      </c>
      <c r="E85" s="214">
        <f>'[1]4amini'!$AC$431</f>
        <v>75</v>
      </c>
      <c r="F85" s="214">
        <f>'[1]survey main mini'!AL81</f>
        <v>1855</v>
      </c>
      <c r="G85" s="214">
        <f>'[1]survey main mini'!AM81</f>
        <v>384</v>
      </c>
      <c r="H85" s="214">
        <f>'[1]4amini'!AD431</f>
        <v>818</v>
      </c>
      <c r="I85" s="214">
        <f>'[1]4amini'!AE431</f>
        <v>662</v>
      </c>
      <c r="J85" s="214">
        <f>'[1]4amini'!AF431</f>
        <v>384</v>
      </c>
      <c r="K85" s="214">
        <f>IF('[1]6mini'!J84&gt;=21,'Format II mini'!D85,0)</f>
        <v>0</v>
      </c>
      <c r="L85" s="214">
        <f>'[1]6mini'!G84</f>
        <v>353</v>
      </c>
      <c r="M85" s="214">
        <f>'[1]6mini'!H84</f>
        <v>309</v>
      </c>
      <c r="N85" s="214">
        <f>'[1]3amini'!G217</f>
        <v>12</v>
      </c>
      <c r="O85" s="214">
        <f t="shared" si="35"/>
        <v>0</v>
      </c>
      <c r="P85" s="214">
        <f t="shared" si="36"/>
        <v>0</v>
      </c>
      <c r="Q85" s="214">
        <f>'[1]5amini'!K285</f>
        <v>1655</v>
      </c>
      <c r="R85" s="214">
        <v>0</v>
      </c>
      <c r="S85" s="214">
        <f>'[1]5amini'!K286</f>
        <v>3</v>
      </c>
      <c r="T85" s="214">
        <f>'[1]5amini'!K287</f>
        <v>0</v>
      </c>
      <c r="U85" s="214">
        <f t="shared" si="37"/>
        <v>1658</v>
      </c>
      <c r="V85" s="197">
        <f t="shared" si="31"/>
        <v>75</v>
      </c>
      <c r="W85" s="197">
        <f t="shared" si="32"/>
        <v>662</v>
      </c>
      <c r="X85" s="197" t="str">
        <f t="shared" si="33"/>
        <v>t</v>
      </c>
      <c r="Y85" s="196">
        <f>'[1]3bmini'!O285</f>
        <v>0</v>
      </c>
      <c r="Z85" s="196">
        <f>'[1]3bmini'!P286</f>
        <v>0</v>
      </c>
      <c r="AA85" s="196">
        <f>'[1]3bmini'!Q287</f>
        <v>0</v>
      </c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</row>
    <row r="86" spans="1:37" ht="16.5">
      <c r="A86" s="213"/>
      <c r="B86" s="236"/>
      <c r="C86" s="219" t="s">
        <v>108</v>
      </c>
      <c r="D86" s="214">
        <f>'Format-I mini'!H84</f>
        <v>53</v>
      </c>
      <c r="E86" s="214">
        <f>'[1]4amini'!$AC$437</f>
        <v>53</v>
      </c>
      <c r="F86" s="214">
        <f>'[1]survey main mini'!AL82</f>
        <v>928</v>
      </c>
      <c r="G86" s="214">
        <f>'[1]survey main mini'!AM82</f>
        <v>177</v>
      </c>
      <c r="H86" s="214">
        <f>'[1]4amini'!AD437</f>
        <v>499</v>
      </c>
      <c r="I86" s="214">
        <f>'[1]4amini'!AE437</f>
        <v>357</v>
      </c>
      <c r="J86" s="214">
        <f>'[1]4amini'!AF437</f>
        <v>177</v>
      </c>
      <c r="K86" s="214">
        <f>IF('[1]6mini'!J85&gt;=21,'Format II mini'!D86,0)</f>
        <v>0</v>
      </c>
      <c r="L86" s="214">
        <f>'[1]6mini'!G85</f>
        <v>192</v>
      </c>
      <c r="M86" s="214">
        <f>'[1]6mini'!H85</f>
        <v>165</v>
      </c>
      <c r="N86" s="214">
        <f>'[1]3amini'!G220</f>
        <v>8</v>
      </c>
      <c r="O86" s="214">
        <f t="shared" si="35"/>
        <v>0</v>
      </c>
      <c r="P86" s="214">
        <f t="shared" si="36"/>
        <v>0</v>
      </c>
      <c r="Q86" s="214">
        <f>'[1]5amini'!K289</f>
        <v>915</v>
      </c>
      <c r="R86" s="214">
        <v>0</v>
      </c>
      <c r="S86" s="214">
        <f>'[1]5amini'!K290</f>
        <v>2</v>
      </c>
      <c r="T86" s="214">
        <f>'[1]5amini'!K291</f>
        <v>0</v>
      </c>
      <c r="U86" s="214">
        <f t="shared" si="37"/>
        <v>917</v>
      </c>
      <c r="V86" s="197">
        <f t="shared" si="31"/>
        <v>53</v>
      </c>
      <c r="W86" s="197">
        <f t="shared" si="32"/>
        <v>357</v>
      </c>
      <c r="X86" s="197" t="str">
        <f t="shared" si="33"/>
        <v>t</v>
      </c>
      <c r="Y86" s="196">
        <f>'[1]3bmini'!O289</f>
        <v>0</v>
      </c>
      <c r="Z86" s="196">
        <f>'[1]3bmini'!P290</f>
        <v>0</v>
      </c>
      <c r="AA86" s="196">
        <f>'[1]3bmini'!Q291</f>
        <v>0</v>
      </c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</row>
    <row r="87" spans="1:37" ht="16.5">
      <c r="A87" s="213"/>
      <c r="B87" s="236"/>
      <c r="C87" s="215" t="s">
        <v>105</v>
      </c>
      <c r="D87" s="214">
        <f>'Format-I mini'!H85</f>
        <v>33</v>
      </c>
      <c r="E87" s="214">
        <f>'[1]4amini'!$AC$443</f>
        <v>24</v>
      </c>
      <c r="F87" s="214">
        <f>'[1]survey main mini'!AL83</f>
        <v>766</v>
      </c>
      <c r="G87" s="214">
        <f>'[1]survey main mini'!AM83</f>
        <v>142</v>
      </c>
      <c r="H87" s="214">
        <f>'[1]4amini'!AD443</f>
        <v>195</v>
      </c>
      <c r="I87" s="214">
        <f>'[1]4amini'!AE443</f>
        <v>134</v>
      </c>
      <c r="J87" s="214">
        <f>'[1]4amini'!AF443</f>
        <v>84</v>
      </c>
      <c r="K87" s="214">
        <f>IF('[1]6mini'!J86&gt;=21,'Format II mini'!D87,0)</f>
        <v>0</v>
      </c>
      <c r="L87" s="214">
        <f>'[1]6mini'!G86</f>
        <v>123</v>
      </c>
      <c r="M87" s="214">
        <f>'[1]6mini'!H86</f>
        <v>111</v>
      </c>
      <c r="N87" s="214">
        <f>'[1]3amini'!G223</f>
        <v>4</v>
      </c>
      <c r="O87" s="214">
        <f t="shared" si="35"/>
        <v>0</v>
      </c>
      <c r="P87" s="214">
        <f t="shared" si="36"/>
        <v>0</v>
      </c>
      <c r="Q87" s="214">
        <f>'[1]5amini'!K293</f>
        <v>654</v>
      </c>
      <c r="R87" s="214">
        <v>0</v>
      </c>
      <c r="S87" s="214">
        <f>'[1]5amini'!K294</f>
        <v>0</v>
      </c>
      <c r="T87" s="214">
        <f>'[1]5amini'!K295</f>
        <v>1</v>
      </c>
      <c r="U87" s="214">
        <f t="shared" si="37"/>
        <v>655</v>
      </c>
      <c r="V87" s="197">
        <f t="shared" si="31"/>
        <v>33</v>
      </c>
      <c r="W87" s="197">
        <f t="shared" si="32"/>
        <v>234</v>
      </c>
      <c r="X87" s="197" t="str">
        <f t="shared" si="33"/>
        <v>t</v>
      </c>
      <c r="Y87" s="196">
        <f>'[1]3bmini'!O293</f>
        <v>0</v>
      </c>
      <c r="Z87" s="196">
        <f>'[1]3bmini'!P294</f>
        <v>0</v>
      </c>
      <c r="AA87" s="196">
        <f>'[1]3bmini'!Q295</f>
        <v>0</v>
      </c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</row>
    <row r="88" spans="1:37" ht="16.5">
      <c r="A88" s="213"/>
      <c r="B88" s="236"/>
      <c r="C88" s="219" t="s">
        <v>109</v>
      </c>
      <c r="D88" s="214">
        <f>'Format-I mini'!H86</f>
        <v>79</v>
      </c>
      <c r="E88" s="214">
        <f>'[1]4amini'!$AC$449</f>
        <v>73</v>
      </c>
      <c r="F88" s="214">
        <f>'[1]survey main mini'!AL84</f>
        <v>1694</v>
      </c>
      <c r="G88" s="214">
        <f>'[1]survey main mini'!AM84</f>
        <v>274</v>
      </c>
      <c r="H88" s="214">
        <f>'[1]4amini'!AD449</f>
        <v>667</v>
      </c>
      <c r="I88" s="214">
        <f>'[1]4amini'!AE449</f>
        <v>476</v>
      </c>
      <c r="J88" s="214">
        <f>'[1]4amini'!AF449</f>
        <v>274</v>
      </c>
      <c r="K88" s="214">
        <f>IF('[1]6mini'!J87&gt;=21,'Format II mini'!D88,0)</f>
        <v>0</v>
      </c>
      <c r="L88" s="214">
        <f>'[1]6mini'!G87</f>
        <v>244</v>
      </c>
      <c r="M88" s="214">
        <f>'[1]6mini'!H87</f>
        <v>232</v>
      </c>
      <c r="N88" s="214">
        <f>'[1]3amini'!G226</f>
        <v>8</v>
      </c>
      <c r="O88" s="214">
        <f t="shared" si="35"/>
        <v>0</v>
      </c>
      <c r="P88" s="214">
        <f t="shared" si="36"/>
        <v>0</v>
      </c>
      <c r="Q88" s="214">
        <f>'[1]5amini'!K297</f>
        <v>1328</v>
      </c>
      <c r="R88" s="214">
        <v>0</v>
      </c>
      <c r="S88" s="214">
        <f>'[1]5amini'!K298</f>
        <v>1</v>
      </c>
      <c r="T88" s="214">
        <f>'[1]5amini'!K299</f>
        <v>0</v>
      </c>
      <c r="U88" s="214">
        <f t="shared" si="37"/>
        <v>1329</v>
      </c>
      <c r="V88" s="197">
        <f t="shared" si="31"/>
        <v>79</v>
      </c>
      <c r="W88" s="197">
        <f t="shared" si="32"/>
        <v>476</v>
      </c>
      <c r="X88" s="197" t="str">
        <f t="shared" si="33"/>
        <v>t</v>
      </c>
      <c r="Y88" s="196">
        <f>'[1]3bmini'!O297</f>
        <v>0</v>
      </c>
      <c r="Z88" s="196">
        <f>'[1]3bmini'!P298</f>
        <v>0</v>
      </c>
      <c r="AA88" s="196">
        <f>'[1]3bmini'!Q299</f>
        <v>0</v>
      </c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</row>
    <row r="89" spans="1:37" ht="16.5">
      <c r="A89" s="213"/>
      <c r="B89" s="236"/>
      <c r="C89" s="219" t="s">
        <v>110</v>
      </c>
      <c r="D89" s="214">
        <f>'Format-I mini'!H87</f>
        <v>75</v>
      </c>
      <c r="E89" s="214">
        <f>'[1]4amini'!$AC$455</f>
        <v>75</v>
      </c>
      <c r="F89" s="214">
        <f>'[1]survey main mini'!AL85</f>
        <v>1015</v>
      </c>
      <c r="G89" s="214">
        <f>'[1]survey main mini'!AM85</f>
        <v>221</v>
      </c>
      <c r="H89" s="214">
        <f>'[1]4amini'!AD455</f>
        <v>484</v>
      </c>
      <c r="I89" s="214">
        <f>'[1]4amini'!AE455</f>
        <v>354</v>
      </c>
      <c r="J89" s="214">
        <f>'[1]4amini'!AF455</f>
        <v>221</v>
      </c>
      <c r="K89" s="214">
        <f>IF('[1]6mini'!J88&gt;=21,'Format II mini'!D89,0)</f>
        <v>0</v>
      </c>
      <c r="L89" s="214">
        <f>'[1]6mini'!G88</f>
        <v>171</v>
      </c>
      <c r="M89" s="214">
        <f>'[1]6mini'!H88</f>
        <v>183</v>
      </c>
      <c r="N89" s="214">
        <f>'[1]3amini'!G229</f>
        <v>12</v>
      </c>
      <c r="O89" s="214">
        <f t="shared" si="35"/>
        <v>0</v>
      </c>
      <c r="P89" s="214">
        <f t="shared" si="36"/>
        <v>0</v>
      </c>
      <c r="Q89" s="214">
        <f>'[1]5amini'!K301</f>
        <v>949</v>
      </c>
      <c r="R89" s="214">
        <v>0</v>
      </c>
      <c r="S89" s="214">
        <f>'[1]5amini'!K302</f>
        <v>1</v>
      </c>
      <c r="T89" s="214">
        <f>'[1]5amini'!K303</f>
        <v>1</v>
      </c>
      <c r="U89" s="214">
        <f t="shared" si="37"/>
        <v>951</v>
      </c>
      <c r="V89" s="197">
        <f t="shared" si="31"/>
        <v>75</v>
      </c>
      <c r="W89" s="197">
        <f t="shared" si="32"/>
        <v>354</v>
      </c>
      <c r="X89" s="197" t="str">
        <f t="shared" si="33"/>
        <v>t</v>
      </c>
      <c r="Y89" s="196">
        <f>'[1]3bmini'!O301</f>
        <v>0</v>
      </c>
      <c r="Z89" s="196">
        <f>'[1]3bmini'!P302</f>
        <v>0</v>
      </c>
      <c r="AA89" s="196">
        <f>'[1]3bmini'!Q303</f>
        <v>0</v>
      </c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</row>
    <row r="90" spans="1:37" ht="16.5">
      <c r="A90" s="213"/>
      <c r="B90" s="236"/>
      <c r="C90" s="219" t="s">
        <v>111</v>
      </c>
      <c r="D90" s="214">
        <f>'Format-I mini'!H88</f>
        <v>57</v>
      </c>
      <c r="E90" s="214">
        <f>'[1]4amini'!$AC$461</f>
        <v>56</v>
      </c>
      <c r="F90" s="214">
        <f>'[1]survey main mini'!AL86</f>
        <v>909</v>
      </c>
      <c r="G90" s="214">
        <f>'[1]survey main mini'!AM86</f>
        <v>180</v>
      </c>
      <c r="H90" s="214">
        <f>'[1]4amini'!AD461</f>
        <v>425</v>
      </c>
      <c r="I90" s="214">
        <f>'[1]4amini'!AE461</f>
        <v>276</v>
      </c>
      <c r="J90" s="214">
        <f>'[1]4amini'!AF461</f>
        <v>180</v>
      </c>
      <c r="K90" s="214">
        <f>IF('[1]6mini'!J89&gt;=21,'Format II mini'!D90,0)</f>
        <v>0</v>
      </c>
      <c r="L90" s="214">
        <f>'[1]6mini'!G89</f>
        <v>154</v>
      </c>
      <c r="M90" s="214">
        <f>'[1]6mini'!H89</f>
        <v>122</v>
      </c>
      <c r="N90" s="214">
        <f>'[1]3amini'!G232</f>
        <v>16</v>
      </c>
      <c r="O90" s="214">
        <f t="shared" si="35"/>
        <v>2</v>
      </c>
      <c r="P90" s="214">
        <f t="shared" si="36"/>
        <v>0</v>
      </c>
      <c r="Q90" s="214">
        <f>'[1]5amini'!K305</f>
        <v>788</v>
      </c>
      <c r="R90" s="214">
        <v>0</v>
      </c>
      <c r="S90" s="214">
        <f>'[1]5amini'!K306</f>
        <v>2</v>
      </c>
      <c r="T90" s="214">
        <f>'[1]5amini'!K307</f>
        <v>1</v>
      </c>
      <c r="U90" s="214">
        <f t="shared" si="37"/>
        <v>791</v>
      </c>
      <c r="V90" s="197">
        <f t="shared" si="31"/>
        <v>57</v>
      </c>
      <c r="W90" s="197">
        <f t="shared" si="32"/>
        <v>276</v>
      </c>
      <c r="X90" s="197" t="str">
        <f t="shared" si="33"/>
        <v>t</v>
      </c>
      <c r="Y90" s="196">
        <f>'[1]3bmini'!O305</f>
        <v>2</v>
      </c>
      <c r="Z90" s="196">
        <f>'[1]3bmini'!P306</f>
        <v>0</v>
      </c>
      <c r="AA90" s="196">
        <f>'[1]3bmini'!Q307</f>
        <v>0</v>
      </c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</row>
    <row r="91" spans="1:37" ht="16.5">
      <c r="A91" s="213"/>
      <c r="B91" s="236"/>
      <c r="C91" s="219" t="s">
        <v>112</v>
      </c>
      <c r="D91" s="214">
        <f>'Format-I mini'!H89</f>
        <v>52</v>
      </c>
      <c r="E91" s="214">
        <f>'[1]4amini'!$AC$467</f>
        <v>52</v>
      </c>
      <c r="F91" s="214">
        <f>'[1]survey main mini'!AL87</f>
        <v>860</v>
      </c>
      <c r="G91" s="214">
        <f>'[1]survey main mini'!AM87</f>
        <v>168</v>
      </c>
      <c r="H91" s="214">
        <f>'[1]4amini'!AD467</f>
        <v>418</v>
      </c>
      <c r="I91" s="214">
        <f>'[1]4amini'!AE467</f>
        <v>290</v>
      </c>
      <c r="J91" s="214">
        <f>'[1]4amini'!AF467</f>
        <v>168</v>
      </c>
      <c r="K91" s="214">
        <f>IF('[1]6mini'!J90&gt;=21,'Format II mini'!D91,0)</f>
        <v>0</v>
      </c>
      <c r="L91" s="214">
        <f>'[1]6mini'!G90</f>
        <v>141</v>
      </c>
      <c r="M91" s="214">
        <f>'[1]6mini'!H90</f>
        <v>149</v>
      </c>
      <c r="N91" s="214">
        <f>'[1]3amini'!G235</f>
        <v>27</v>
      </c>
      <c r="O91" s="214">
        <f t="shared" si="35"/>
        <v>0</v>
      </c>
      <c r="P91" s="214">
        <f t="shared" si="36"/>
        <v>0</v>
      </c>
      <c r="Q91" s="214">
        <f>'[1]5amini'!K309</f>
        <v>796</v>
      </c>
      <c r="R91" s="214">
        <v>0</v>
      </c>
      <c r="S91" s="214">
        <f>'[1]5amini'!K310</f>
        <v>1</v>
      </c>
      <c r="T91" s="214">
        <f>'[1]5amini'!K311</f>
        <v>0</v>
      </c>
      <c r="U91" s="214">
        <f t="shared" si="37"/>
        <v>797</v>
      </c>
      <c r="V91" s="197">
        <f t="shared" si="31"/>
        <v>52</v>
      </c>
      <c r="W91" s="197">
        <f t="shared" si="32"/>
        <v>290</v>
      </c>
      <c r="X91" s="197" t="str">
        <f t="shared" si="33"/>
        <v>t</v>
      </c>
      <c r="Y91" s="196">
        <f>'[1]3bmini'!O309</f>
        <v>0</v>
      </c>
      <c r="Z91" s="196">
        <f>'[1]3bmini'!P310</f>
        <v>0</v>
      </c>
      <c r="AA91" s="196">
        <f>'[1]3bmini'!Q311</f>
        <v>0</v>
      </c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</row>
    <row r="92" spans="1:37" ht="16.5">
      <c r="A92" s="213"/>
      <c r="B92" s="232"/>
      <c r="C92" s="212" t="s">
        <v>113</v>
      </c>
      <c r="D92" s="216">
        <f aca="true" t="shared" si="38" ref="D92:U92">SUM(D84:D91)</f>
        <v>454</v>
      </c>
      <c r="E92" s="216">
        <f t="shared" si="38"/>
        <v>438</v>
      </c>
      <c r="F92" s="216">
        <f t="shared" si="38"/>
        <v>8827</v>
      </c>
      <c r="G92" s="216">
        <f t="shared" si="38"/>
        <v>1686</v>
      </c>
      <c r="H92" s="216">
        <f t="shared" si="38"/>
        <v>3863</v>
      </c>
      <c r="I92" s="216">
        <f t="shared" si="38"/>
        <v>2855</v>
      </c>
      <c r="J92" s="216">
        <f t="shared" si="38"/>
        <v>1628</v>
      </c>
      <c r="K92" s="216">
        <f t="shared" si="38"/>
        <v>0</v>
      </c>
      <c r="L92" s="216">
        <f t="shared" si="38"/>
        <v>1536</v>
      </c>
      <c r="M92" s="216">
        <f t="shared" si="38"/>
        <v>1419</v>
      </c>
      <c r="N92" s="216">
        <f t="shared" si="38"/>
        <v>93</v>
      </c>
      <c r="O92" s="216">
        <f t="shared" si="38"/>
        <v>2</v>
      </c>
      <c r="P92" s="216">
        <f t="shared" si="38"/>
        <v>0</v>
      </c>
      <c r="Q92" s="216">
        <f t="shared" si="38"/>
        <v>7811</v>
      </c>
      <c r="R92" s="216">
        <f t="shared" si="38"/>
        <v>0</v>
      </c>
      <c r="S92" s="216">
        <f t="shared" si="38"/>
        <v>11</v>
      </c>
      <c r="T92" s="216">
        <f t="shared" si="38"/>
        <v>5</v>
      </c>
      <c r="U92" s="216">
        <f t="shared" si="38"/>
        <v>7827</v>
      </c>
      <c r="V92" s="197">
        <f t="shared" si="31"/>
        <v>454</v>
      </c>
      <c r="W92" s="197">
        <f t="shared" si="32"/>
        <v>2955</v>
      </c>
      <c r="X92" s="197" t="str">
        <f t="shared" si="33"/>
        <v>t</v>
      </c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</row>
    <row r="93" spans="1:37" ht="16.5">
      <c r="A93" s="213">
        <v>10</v>
      </c>
      <c r="B93" s="270" t="s">
        <v>114</v>
      </c>
      <c r="C93" s="219" t="s">
        <v>115</v>
      </c>
      <c r="D93" s="214">
        <f>'Format-I mini'!H91</f>
        <v>73</v>
      </c>
      <c r="E93" s="214">
        <f>'[1]4amini'!$AC$473</f>
        <v>73</v>
      </c>
      <c r="F93" s="214">
        <f>'[1]survey main mini'!AL89</f>
        <v>1711</v>
      </c>
      <c r="G93" s="214">
        <f>'[1]survey main mini'!AM89</f>
        <v>392</v>
      </c>
      <c r="H93" s="214">
        <f>'[1]4amini'!AD473</f>
        <v>830</v>
      </c>
      <c r="I93" s="214">
        <f>'[1]4amini'!AE473</f>
        <v>675</v>
      </c>
      <c r="J93" s="214">
        <f>'[1]4amini'!AF473</f>
        <v>392</v>
      </c>
      <c r="K93" s="214">
        <f>IF('[1]6mini'!J92&gt;=21,'Format II mini'!D93,0)</f>
        <v>0</v>
      </c>
      <c r="L93" s="214">
        <f>'[1]6mini'!G92</f>
        <v>0</v>
      </c>
      <c r="M93" s="214">
        <f>'[1]6mini'!H92</f>
        <v>0</v>
      </c>
      <c r="N93" s="214">
        <f>'[1]3amini'!G238</f>
        <v>28</v>
      </c>
      <c r="O93" s="214">
        <f>+Y93+Z93</f>
        <v>1</v>
      </c>
      <c r="P93" s="214">
        <f>AA93</f>
        <v>0</v>
      </c>
      <c r="Q93" s="214">
        <f>'[1]5amini'!K313</f>
        <v>1670</v>
      </c>
      <c r="R93" s="214">
        <v>0</v>
      </c>
      <c r="S93" s="214">
        <f>'[1]5amini'!K314</f>
        <v>4</v>
      </c>
      <c r="T93" s="214">
        <f>'[1]5amini'!K315</f>
        <v>1</v>
      </c>
      <c r="U93" s="214">
        <f>SUM(Q93:T93)</f>
        <v>1675</v>
      </c>
      <c r="V93" s="197">
        <f t="shared" si="31"/>
        <v>73</v>
      </c>
      <c r="W93" s="197">
        <f t="shared" si="32"/>
        <v>0</v>
      </c>
      <c r="X93" s="197" t="str">
        <f t="shared" si="33"/>
        <v>f</v>
      </c>
      <c r="Y93" s="196">
        <f>'[1]3bmini'!O313</f>
        <v>1</v>
      </c>
      <c r="Z93" s="196">
        <f>'[1]3bmini'!P314</f>
        <v>0</v>
      </c>
      <c r="AA93" s="196">
        <f>'[1]3bmini'!Q315</f>
        <v>0</v>
      </c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</row>
    <row r="94" spans="1:37" ht="16.5">
      <c r="A94" s="213"/>
      <c r="B94" s="236"/>
      <c r="C94" s="219" t="s">
        <v>116</v>
      </c>
      <c r="D94" s="214">
        <f>'Format-I mini'!H92</f>
        <v>98</v>
      </c>
      <c r="E94" s="214">
        <f>'[1]4amini'!$AC$479</f>
        <v>98</v>
      </c>
      <c r="F94" s="214">
        <f>'[1]survey main mini'!AL90</f>
        <v>1347</v>
      </c>
      <c r="G94" s="214">
        <f>'[1]survey main mini'!AM90</f>
        <v>328</v>
      </c>
      <c r="H94" s="214">
        <f>'[1]4amini'!AD479</f>
        <v>638</v>
      </c>
      <c r="I94" s="214">
        <f>'[1]4amini'!AE479</f>
        <v>499</v>
      </c>
      <c r="J94" s="214">
        <f>'[1]4amini'!AF479</f>
        <v>328</v>
      </c>
      <c r="K94" s="214">
        <f>IF('[1]6mini'!J93&gt;=21,'Format II mini'!D94,0)</f>
        <v>0</v>
      </c>
      <c r="L94" s="214">
        <f>'[1]6mini'!G93</f>
        <v>0</v>
      </c>
      <c r="M94" s="214">
        <f>'[1]6mini'!H93</f>
        <v>0</v>
      </c>
      <c r="N94" s="214">
        <f>'[1]3amini'!G241</f>
        <v>30</v>
      </c>
      <c r="O94" s="214">
        <f>+Y94+Z94</f>
        <v>0</v>
      </c>
      <c r="P94" s="214">
        <f>AA94</f>
        <v>0</v>
      </c>
      <c r="Q94" s="214">
        <f>'[1]5amini'!K317</f>
        <v>1294</v>
      </c>
      <c r="R94" s="214">
        <v>0</v>
      </c>
      <c r="S94" s="214">
        <f>'[1]5amini'!K318</f>
        <v>4</v>
      </c>
      <c r="T94" s="214">
        <f>'[1]5amini'!K319</f>
        <v>3</v>
      </c>
      <c r="U94" s="214">
        <f>SUM(Q94:T94)</f>
        <v>1301</v>
      </c>
      <c r="V94" s="197">
        <f t="shared" si="31"/>
        <v>98</v>
      </c>
      <c r="W94" s="197">
        <f t="shared" si="32"/>
        <v>0</v>
      </c>
      <c r="X94" s="197" t="str">
        <f t="shared" si="33"/>
        <v>f</v>
      </c>
      <c r="Y94" s="196">
        <f>'[1]3bmini'!O317</f>
        <v>0</v>
      </c>
      <c r="Z94" s="196">
        <f>'[1]3bmini'!P318</f>
        <v>0</v>
      </c>
      <c r="AA94" s="196">
        <f>'[1]3bmini'!Q319</f>
        <v>0</v>
      </c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</row>
    <row r="95" spans="1:37" ht="16.5">
      <c r="A95" s="213"/>
      <c r="B95" s="236"/>
      <c r="C95" s="219" t="s">
        <v>117</v>
      </c>
      <c r="D95" s="214">
        <f>'Format-I mini'!H93</f>
        <v>61</v>
      </c>
      <c r="E95" s="214">
        <f>'[1]4amini'!$AC$485</f>
        <v>61</v>
      </c>
      <c r="F95" s="214">
        <f>'[1]survey main mini'!AL91</f>
        <v>789</v>
      </c>
      <c r="G95" s="214">
        <f>'[1]survey main mini'!AM91</f>
        <v>196</v>
      </c>
      <c r="H95" s="214">
        <f>'[1]4amini'!AD485</f>
        <v>401</v>
      </c>
      <c r="I95" s="214">
        <f>'[1]4amini'!AE485</f>
        <v>270</v>
      </c>
      <c r="J95" s="214">
        <f>'[1]4amini'!AF485</f>
        <v>196</v>
      </c>
      <c r="K95" s="214">
        <f>IF('[1]6mini'!J94&gt;=21,'Format II mini'!D95,0)</f>
        <v>0</v>
      </c>
      <c r="L95" s="214">
        <f>'[1]6mini'!G94</f>
        <v>0</v>
      </c>
      <c r="M95" s="214">
        <f>'[1]6mini'!H94</f>
        <v>0</v>
      </c>
      <c r="N95" s="214">
        <f>'[1]3amini'!G244</f>
        <v>23</v>
      </c>
      <c r="O95" s="214">
        <f>+Y95+Z95</f>
        <v>0</v>
      </c>
      <c r="P95" s="214">
        <f>AA95</f>
        <v>0</v>
      </c>
      <c r="Q95" s="214">
        <f>'[1]5amini'!K321</f>
        <v>781</v>
      </c>
      <c r="R95" s="214">
        <v>0</v>
      </c>
      <c r="S95" s="214">
        <f>'[1]5amini'!K322</f>
        <v>3</v>
      </c>
      <c r="T95" s="214">
        <f>'[1]5amini'!K323</f>
        <v>0</v>
      </c>
      <c r="U95" s="214">
        <f>SUM(Q95:T95)</f>
        <v>784</v>
      </c>
      <c r="V95" s="197">
        <f t="shared" si="31"/>
        <v>61</v>
      </c>
      <c r="W95" s="197">
        <f t="shared" si="32"/>
        <v>0</v>
      </c>
      <c r="X95" s="197" t="str">
        <f t="shared" si="33"/>
        <v>f</v>
      </c>
      <c r="Y95" s="196">
        <f>'[1]3bmini'!O321</f>
        <v>0</v>
      </c>
      <c r="Z95" s="196">
        <f>'[1]3bmini'!P322</f>
        <v>0</v>
      </c>
      <c r="AA95" s="196">
        <f>'[1]3bmini'!Q323</f>
        <v>0</v>
      </c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</row>
    <row r="96" spans="1:37" ht="16.5">
      <c r="A96" s="213"/>
      <c r="B96" s="232"/>
      <c r="C96" s="212" t="s">
        <v>40</v>
      </c>
      <c r="D96" s="211">
        <f aca="true" t="shared" si="39" ref="D96:U96">SUM(D93:D95)</f>
        <v>232</v>
      </c>
      <c r="E96" s="211">
        <f t="shared" si="39"/>
        <v>232</v>
      </c>
      <c r="F96" s="211">
        <f t="shared" si="39"/>
        <v>3847</v>
      </c>
      <c r="G96" s="211">
        <f t="shared" si="39"/>
        <v>916</v>
      </c>
      <c r="H96" s="211">
        <f t="shared" si="39"/>
        <v>1869</v>
      </c>
      <c r="I96" s="211">
        <f t="shared" si="39"/>
        <v>1444</v>
      </c>
      <c r="J96" s="211">
        <f t="shared" si="39"/>
        <v>916</v>
      </c>
      <c r="K96" s="211">
        <f t="shared" si="39"/>
        <v>0</v>
      </c>
      <c r="L96" s="211">
        <f t="shared" si="39"/>
        <v>0</v>
      </c>
      <c r="M96" s="211">
        <f t="shared" si="39"/>
        <v>0</v>
      </c>
      <c r="N96" s="211">
        <f t="shared" si="39"/>
        <v>81</v>
      </c>
      <c r="O96" s="211">
        <f t="shared" si="39"/>
        <v>1</v>
      </c>
      <c r="P96" s="211">
        <f t="shared" si="39"/>
        <v>0</v>
      </c>
      <c r="Q96" s="211">
        <f t="shared" si="39"/>
        <v>3745</v>
      </c>
      <c r="R96" s="211">
        <f t="shared" si="39"/>
        <v>0</v>
      </c>
      <c r="S96" s="211">
        <f t="shared" si="39"/>
        <v>11</v>
      </c>
      <c r="T96" s="211">
        <f t="shared" si="39"/>
        <v>4</v>
      </c>
      <c r="U96" s="211">
        <f t="shared" si="39"/>
        <v>3760</v>
      </c>
      <c r="V96" s="220">
        <f t="shared" si="31"/>
        <v>232</v>
      </c>
      <c r="W96" s="197">
        <f t="shared" si="32"/>
        <v>0</v>
      </c>
      <c r="X96" s="197" t="str">
        <f t="shared" si="33"/>
        <v>f</v>
      </c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</row>
    <row r="97" spans="1:37" ht="13.5" customHeight="1">
      <c r="A97" s="213">
        <v>11</v>
      </c>
      <c r="B97" s="270" t="s">
        <v>118</v>
      </c>
      <c r="C97" s="219" t="s">
        <v>119</v>
      </c>
      <c r="D97" s="214">
        <f>'Format-I mini'!H95</f>
        <v>49</v>
      </c>
      <c r="E97" s="214">
        <f>'[1]4amini'!$AC$491</f>
        <v>49</v>
      </c>
      <c r="F97" s="214">
        <f>'[1]survey main mini'!AL93</f>
        <v>612</v>
      </c>
      <c r="G97" s="214">
        <f>'[1]survey main mini'!AM93</f>
        <v>153</v>
      </c>
      <c r="H97" s="214">
        <f>'[1]4amini'!AD491</f>
        <v>387</v>
      </c>
      <c r="I97" s="214">
        <f>'[1]4amini'!AE491</f>
        <v>143</v>
      </c>
      <c r="J97" s="214">
        <f>'[1]4amini'!AF491</f>
        <v>146</v>
      </c>
      <c r="K97" s="214">
        <f>IF('[1]6mini'!J96&gt;=21,'Format II mini'!D97,0)</f>
        <v>0</v>
      </c>
      <c r="L97" s="214">
        <f>'[1]6mini'!G96</f>
        <v>0</v>
      </c>
      <c r="M97" s="214">
        <f>'[1]6mini'!H96</f>
        <v>0</v>
      </c>
      <c r="N97" s="214">
        <f>'[1]3amini'!G247</f>
        <v>5</v>
      </c>
      <c r="O97" s="214">
        <f aca="true" t="shared" si="40" ref="O97:O105">+Y97+Z97</f>
        <v>0</v>
      </c>
      <c r="P97" s="214">
        <f aca="true" t="shared" si="41" ref="P97:P105">AA97</f>
        <v>0</v>
      </c>
      <c r="Q97" s="214">
        <f>'[1]5amini'!K325</f>
        <v>604</v>
      </c>
      <c r="R97" s="214">
        <v>0</v>
      </c>
      <c r="S97" s="214">
        <f>'[1]5amini'!K326</f>
        <v>1</v>
      </c>
      <c r="T97" s="214">
        <f>'[1]5amini'!K327</f>
        <v>1</v>
      </c>
      <c r="U97" s="214">
        <f aca="true" t="shared" si="42" ref="U97:U105">SUM(Q97:T97)</f>
        <v>606</v>
      </c>
      <c r="V97" s="197">
        <f t="shared" si="31"/>
        <v>49</v>
      </c>
      <c r="W97" s="197">
        <f t="shared" si="32"/>
        <v>0</v>
      </c>
      <c r="X97" s="197" t="str">
        <f t="shared" si="33"/>
        <v>f</v>
      </c>
      <c r="Y97" s="196">
        <f>'[1]3bmini'!O325</f>
        <v>0</v>
      </c>
      <c r="Z97" s="196">
        <f>'[1]3bmini'!P326</f>
        <v>0</v>
      </c>
      <c r="AA97" s="196">
        <f>'[1]3bmini'!Q327</f>
        <v>0</v>
      </c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</row>
    <row r="98" spans="1:37" ht="13.5" customHeight="1">
      <c r="A98" s="213"/>
      <c r="B98" s="236"/>
      <c r="C98" s="219" t="s">
        <v>120</v>
      </c>
      <c r="D98" s="214">
        <f>'Format-I mini'!H96</f>
        <v>95</v>
      </c>
      <c r="E98" s="214">
        <f>'[1]4amini'!$AC$497</f>
        <v>95</v>
      </c>
      <c r="F98" s="214">
        <f>'[1]survey main mini'!AL94</f>
        <v>2482</v>
      </c>
      <c r="G98" s="214">
        <f>'[1]survey main mini'!AM94</f>
        <v>464</v>
      </c>
      <c r="H98" s="214">
        <f>'[1]4amini'!AD497</f>
        <v>942</v>
      </c>
      <c r="I98" s="214">
        <f>'[1]4amini'!AE497</f>
        <v>788</v>
      </c>
      <c r="J98" s="214">
        <f>'[1]4amini'!AF497</f>
        <v>438</v>
      </c>
      <c r="K98" s="214">
        <f>IF('[1]6mini'!J97&gt;=21,'Format II mini'!D98,0)</f>
        <v>0</v>
      </c>
      <c r="L98" s="214">
        <f>'[1]6mini'!G97</f>
        <v>0</v>
      </c>
      <c r="M98" s="214">
        <f>'[1]6mini'!H97</f>
        <v>0</v>
      </c>
      <c r="N98" s="214">
        <f>'[1]3amini'!G250</f>
        <v>34</v>
      </c>
      <c r="O98" s="214">
        <f t="shared" si="40"/>
        <v>0</v>
      </c>
      <c r="P98" s="214">
        <f t="shared" si="41"/>
        <v>0</v>
      </c>
      <c r="Q98" s="214">
        <f>'[1]5amini'!K329</f>
        <v>1874</v>
      </c>
      <c r="R98" s="214">
        <v>0</v>
      </c>
      <c r="S98" s="214">
        <f>'[1]5amini'!K330</f>
        <v>9</v>
      </c>
      <c r="T98" s="214">
        <f>'[1]5amini'!K331</f>
        <v>3</v>
      </c>
      <c r="U98" s="214">
        <f t="shared" si="42"/>
        <v>1886</v>
      </c>
      <c r="V98" s="197">
        <f t="shared" si="31"/>
        <v>95</v>
      </c>
      <c r="W98" s="197">
        <f t="shared" si="32"/>
        <v>0</v>
      </c>
      <c r="X98" s="197" t="str">
        <f t="shared" si="33"/>
        <v>f</v>
      </c>
      <c r="Y98" s="196">
        <f>'[1]3bmini'!O329</f>
        <v>0</v>
      </c>
      <c r="Z98" s="196">
        <f>'[1]3bmini'!P330</f>
        <v>0</v>
      </c>
      <c r="AA98" s="196">
        <f>'[1]3bmini'!Q331</f>
        <v>0</v>
      </c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</row>
    <row r="99" spans="1:37" ht="13.5" customHeight="1">
      <c r="A99" s="213"/>
      <c r="B99" s="236"/>
      <c r="C99" s="219" t="s">
        <v>121</v>
      </c>
      <c r="D99" s="214">
        <f>'Format-I mini'!H97</f>
        <v>67</v>
      </c>
      <c r="E99" s="214">
        <f>'[1]4amini'!$AC$503</f>
        <v>49</v>
      </c>
      <c r="F99" s="214">
        <f>'[1]survey main mini'!AL95</f>
        <v>776</v>
      </c>
      <c r="G99" s="214">
        <f>'[1]survey main mini'!AM95</f>
        <v>164</v>
      </c>
      <c r="H99" s="214">
        <f>'[1]4amini'!AD503</f>
        <v>305</v>
      </c>
      <c r="I99" s="214">
        <f>'[1]4amini'!AE503</f>
        <v>205</v>
      </c>
      <c r="J99" s="214">
        <f>'[1]4amini'!AF503</f>
        <v>147</v>
      </c>
      <c r="K99" s="214">
        <f>IF('[1]6mini'!J98&gt;=21,'Format II mini'!D99,0)</f>
        <v>0</v>
      </c>
      <c r="L99" s="214">
        <f>'[1]6mini'!G98</f>
        <v>0</v>
      </c>
      <c r="M99" s="214">
        <f>'[1]6mini'!H98</f>
        <v>0</v>
      </c>
      <c r="N99" s="214">
        <f>'[1]3amini'!G253</f>
        <v>14</v>
      </c>
      <c r="O99" s="214">
        <f t="shared" si="40"/>
        <v>0</v>
      </c>
      <c r="P99" s="214">
        <f t="shared" si="41"/>
        <v>0</v>
      </c>
      <c r="Q99" s="214">
        <f>'[1]5amini'!K333</f>
        <v>526</v>
      </c>
      <c r="R99" s="214">
        <v>0</v>
      </c>
      <c r="S99" s="214">
        <f>'[1]5amini'!K334</f>
        <v>2</v>
      </c>
      <c r="T99" s="214">
        <f>'[1]5amini'!K335</f>
        <v>1</v>
      </c>
      <c r="U99" s="214">
        <f t="shared" si="42"/>
        <v>529</v>
      </c>
      <c r="V99" s="197">
        <f t="shared" si="31"/>
        <v>67</v>
      </c>
      <c r="W99" s="197">
        <f t="shared" si="32"/>
        <v>0</v>
      </c>
      <c r="X99" s="197" t="str">
        <f t="shared" si="33"/>
        <v>f</v>
      </c>
      <c r="Y99" s="196">
        <f>'[1]3bmini'!O333</f>
        <v>0</v>
      </c>
      <c r="Z99" s="196">
        <f>'[1]3bmini'!P334</f>
        <v>0</v>
      </c>
      <c r="AA99" s="196">
        <f>'[1]3bmini'!Q335</f>
        <v>0</v>
      </c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</row>
    <row r="100" spans="1:37" ht="13.5" customHeight="1">
      <c r="A100" s="213"/>
      <c r="B100" s="236"/>
      <c r="C100" s="219" t="s">
        <v>122</v>
      </c>
      <c r="D100" s="214">
        <f>'Format-I mini'!H98</f>
        <v>86</v>
      </c>
      <c r="E100" s="214">
        <f>'[1]4amini'!$AC$509</f>
        <v>81</v>
      </c>
      <c r="F100" s="214">
        <f>'[1]survey main mini'!AL96</f>
        <v>964</v>
      </c>
      <c r="G100" s="214">
        <f>'[1]survey main mini'!AM96</f>
        <v>242</v>
      </c>
      <c r="H100" s="214">
        <f>'[1]4amini'!AD509</f>
        <v>468</v>
      </c>
      <c r="I100" s="214">
        <f>'[1]4amini'!AE509</f>
        <v>348</v>
      </c>
      <c r="J100" s="214">
        <f>'[1]4amini'!AF509</f>
        <v>242</v>
      </c>
      <c r="K100" s="214">
        <f>IF('[1]6mini'!J99&gt;=21,'Format II mini'!D100,0)</f>
        <v>0</v>
      </c>
      <c r="L100" s="214">
        <f>'[1]6mini'!G99</f>
        <v>0</v>
      </c>
      <c r="M100" s="214">
        <f>'[1]6mini'!H99</f>
        <v>0</v>
      </c>
      <c r="N100" s="214">
        <f>'[1]3amini'!G256</f>
        <v>14</v>
      </c>
      <c r="O100" s="214">
        <f t="shared" si="40"/>
        <v>0</v>
      </c>
      <c r="P100" s="214">
        <f t="shared" si="41"/>
        <v>0</v>
      </c>
      <c r="Q100" s="214">
        <f>'[1]5amini'!K337</f>
        <v>942</v>
      </c>
      <c r="R100" s="214">
        <v>0</v>
      </c>
      <c r="S100" s="214">
        <f>'[1]5amini'!K338</f>
        <v>8</v>
      </c>
      <c r="T100" s="214">
        <f>'[1]5amini'!K339</f>
        <v>0</v>
      </c>
      <c r="U100" s="214">
        <f t="shared" si="42"/>
        <v>950</v>
      </c>
      <c r="V100" s="197">
        <f t="shared" si="31"/>
        <v>86</v>
      </c>
      <c r="W100" s="197">
        <f t="shared" si="32"/>
        <v>0</v>
      </c>
      <c r="X100" s="197" t="str">
        <f t="shared" si="33"/>
        <v>f</v>
      </c>
      <c r="Y100" s="196">
        <f>'[1]3bmini'!O337</f>
        <v>0</v>
      </c>
      <c r="Z100" s="196">
        <f>'[1]3bmini'!P338</f>
        <v>0</v>
      </c>
      <c r="AA100" s="196">
        <f>'[1]3bmini'!Q339</f>
        <v>0</v>
      </c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</row>
    <row r="101" spans="1:37" ht="13.5" customHeight="1">
      <c r="A101" s="213"/>
      <c r="B101" s="236"/>
      <c r="C101" s="219" t="s">
        <v>123</v>
      </c>
      <c r="D101" s="214">
        <f>'Format-I mini'!H99</f>
        <v>75</v>
      </c>
      <c r="E101" s="214">
        <f>'[1]4amini'!$AC$515</f>
        <v>56</v>
      </c>
      <c r="F101" s="214">
        <f>'[1]survey main mini'!AL97</f>
        <v>1410</v>
      </c>
      <c r="G101" s="214">
        <f>'[1]survey main mini'!AM97</f>
        <v>280</v>
      </c>
      <c r="H101" s="214">
        <f>'[1]4amini'!AD515</f>
        <v>633</v>
      </c>
      <c r="I101" s="214">
        <f>'[1]4amini'!AE515</f>
        <v>278</v>
      </c>
      <c r="J101" s="214">
        <f>'[1]4amini'!AF515</f>
        <v>280</v>
      </c>
      <c r="K101" s="214">
        <f>IF('[1]6mini'!J100&gt;=21,'Format II mini'!D101,0)</f>
        <v>0</v>
      </c>
      <c r="L101" s="214">
        <f>'[1]6mini'!G100</f>
        <v>0</v>
      </c>
      <c r="M101" s="214">
        <f>'[1]6mini'!H100</f>
        <v>0</v>
      </c>
      <c r="N101" s="214">
        <f>'[1]3amini'!G259</f>
        <v>21</v>
      </c>
      <c r="O101" s="214">
        <f t="shared" si="40"/>
        <v>0</v>
      </c>
      <c r="P101" s="214">
        <f t="shared" si="41"/>
        <v>0</v>
      </c>
      <c r="Q101" s="214">
        <f>'[1]5amini'!K341</f>
        <v>1050</v>
      </c>
      <c r="R101" s="214">
        <v>0</v>
      </c>
      <c r="S101" s="214">
        <f>'[1]5amini'!K342</f>
        <v>12</v>
      </c>
      <c r="T101" s="214">
        <f>'[1]5amini'!K343</f>
        <v>3</v>
      </c>
      <c r="U101" s="214">
        <f t="shared" si="42"/>
        <v>1065</v>
      </c>
      <c r="V101" s="197">
        <f t="shared" si="31"/>
        <v>75</v>
      </c>
      <c r="W101" s="197">
        <f t="shared" si="32"/>
        <v>0</v>
      </c>
      <c r="X101" s="197" t="str">
        <f t="shared" si="33"/>
        <v>f</v>
      </c>
      <c r="Y101" s="196">
        <f>'[1]3bmini'!O341</f>
        <v>0</v>
      </c>
      <c r="Z101" s="196">
        <f>'[1]3bmini'!P342</f>
        <v>0</v>
      </c>
      <c r="AA101" s="196">
        <f>'[1]3bmini'!Q343</f>
        <v>0</v>
      </c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</row>
    <row r="102" spans="1:37" ht="13.5" customHeight="1">
      <c r="A102" s="213"/>
      <c r="B102" s="236"/>
      <c r="C102" s="219" t="s">
        <v>124</v>
      </c>
      <c r="D102" s="214">
        <f>'Format-I mini'!H100</f>
        <v>85</v>
      </c>
      <c r="E102" s="214">
        <f>'[1]4amini'!$AC$521</f>
        <v>77</v>
      </c>
      <c r="F102" s="214">
        <f>'[1]survey main mini'!AL98</f>
        <v>1412</v>
      </c>
      <c r="G102" s="214">
        <f>'[1]survey main mini'!AM98</f>
        <v>314</v>
      </c>
      <c r="H102" s="214">
        <f>'[1]4amini'!AD521</f>
        <v>687</v>
      </c>
      <c r="I102" s="214">
        <f>'[1]4amini'!AE521</f>
        <v>378</v>
      </c>
      <c r="J102" s="214">
        <f>'[1]4amini'!AF521</f>
        <v>307</v>
      </c>
      <c r="K102" s="214">
        <f>IF('[1]6mini'!J101&gt;=21,'Format II mini'!D102,0)</f>
        <v>0</v>
      </c>
      <c r="L102" s="214">
        <f>'[1]6mini'!G101</f>
        <v>0</v>
      </c>
      <c r="M102" s="214">
        <f>'[1]6mini'!H101</f>
        <v>0</v>
      </c>
      <c r="N102" s="214">
        <f>'[1]3amini'!G262</f>
        <v>25</v>
      </c>
      <c r="O102" s="214">
        <f t="shared" si="40"/>
        <v>0</v>
      </c>
      <c r="P102" s="214">
        <f t="shared" si="41"/>
        <v>0</v>
      </c>
      <c r="Q102" s="214">
        <f>'[1]5amini'!K345</f>
        <v>1205</v>
      </c>
      <c r="R102" s="214">
        <v>0</v>
      </c>
      <c r="S102" s="214">
        <f>'[1]5amini'!K346</f>
        <v>7</v>
      </c>
      <c r="T102" s="214">
        <f>'[1]5amini'!K347</f>
        <v>1</v>
      </c>
      <c r="U102" s="214">
        <f t="shared" si="42"/>
        <v>1213</v>
      </c>
      <c r="V102" s="197">
        <f t="shared" si="31"/>
        <v>85</v>
      </c>
      <c r="W102" s="197">
        <f t="shared" si="32"/>
        <v>0</v>
      </c>
      <c r="X102" s="197" t="str">
        <f t="shared" si="33"/>
        <v>f</v>
      </c>
      <c r="Y102" s="196">
        <f>'[1]3bmini'!O345</f>
        <v>0</v>
      </c>
      <c r="Z102" s="196">
        <f>'[1]3bmini'!P346</f>
        <v>0</v>
      </c>
      <c r="AA102" s="196">
        <f>'[1]3bmini'!Q347</f>
        <v>0</v>
      </c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</row>
    <row r="103" spans="1:37" ht="13.5" customHeight="1">
      <c r="A103" s="213"/>
      <c r="B103" s="236"/>
      <c r="C103" s="219" t="s">
        <v>125</v>
      </c>
      <c r="D103" s="214">
        <f>'Format-I mini'!H101</f>
        <v>92</v>
      </c>
      <c r="E103" s="214">
        <f>'[1]4amini'!$AC$527</f>
        <v>89</v>
      </c>
      <c r="F103" s="214">
        <f>'[1]survey main mini'!AL99</f>
        <v>1846</v>
      </c>
      <c r="G103" s="214">
        <f>'[1]survey main mini'!AM99</f>
        <v>469</v>
      </c>
      <c r="H103" s="214">
        <f>'[1]4amini'!AD527</f>
        <v>892</v>
      </c>
      <c r="I103" s="214">
        <f>'[1]4amini'!AE527</f>
        <v>709</v>
      </c>
      <c r="J103" s="214">
        <f>'[1]4amini'!AF527</f>
        <v>446</v>
      </c>
      <c r="K103" s="214">
        <f>IF('[1]6mini'!J102&gt;=21,'Format II mini'!D103,0)</f>
        <v>0</v>
      </c>
      <c r="L103" s="214">
        <f>'[1]6mini'!G102</f>
        <v>0</v>
      </c>
      <c r="M103" s="214">
        <f>'[1]6mini'!H102</f>
        <v>0</v>
      </c>
      <c r="N103" s="214">
        <f>'[1]3amini'!G265</f>
        <v>21</v>
      </c>
      <c r="O103" s="214">
        <f t="shared" si="40"/>
        <v>0</v>
      </c>
      <c r="P103" s="214">
        <f t="shared" si="41"/>
        <v>0</v>
      </c>
      <c r="Q103" s="214">
        <f>'[1]5amini'!K349</f>
        <v>1804</v>
      </c>
      <c r="R103" s="214">
        <v>0</v>
      </c>
      <c r="S103" s="214">
        <f>'[1]5amini'!K350</f>
        <v>3</v>
      </c>
      <c r="T103" s="214">
        <f>'[1]5amini'!K351</f>
        <v>0</v>
      </c>
      <c r="U103" s="214">
        <f t="shared" si="42"/>
        <v>1807</v>
      </c>
      <c r="V103" s="197">
        <f aca="true" t="shared" si="43" ref="V103:V125">+D103-K103</f>
        <v>92</v>
      </c>
      <c r="W103" s="197">
        <f aca="true" t="shared" si="44" ref="W103:W125">+L103+M103</f>
        <v>0</v>
      </c>
      <c r="X103" s="197" t="str">
        <f aca="true" t="shared" si="45" ref="X103:X134">IF(W103&gt;=I103,"t","f")</f>
        <v>f</v>
      </c>
      <c r="Y103" s="196">
        <f>'[1]3bmini'!O349</f>
        <v>0</v>
      </c>
      <c r="Z103" s="196">
        <f>'[1]3bmini'!P350</f>
        <v>0</v>
      </c>
      <c r="AA103" s="196">
        <f>'[1]3bmini'!Q351</f>
        <v>0</v>
      </c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</row>
    <row r="104" spans="1:37" ht="13.5" customHeight="1">
      <c r="A104" s="213"/>
      <c r="B104" s="236"/>
      <c r="C104" s="219" t="s">
        <v>126</v>
      </c>
      <c r="D104" s="214">
        <f>'Format-I mini'!H102</f>
        <v>60</v>
      </c>
      <c r="E104" s="214">
        <f>'[1]4amini'!$AC$533</f>
        <v>57</v>
      </c>
      <c r="F104" s="214">
        <f>'[1]survey main mini'!AL100</f>
        <v>951</v>
      </c>
      <c r="G104" s="214">
        <f>'[1]survey main mini'!AM100</f>
        <v>212</v>
      </c>
      <c r="H104" s="214">
        <f>'[1]4amini'!AD533</f>
        <v>507</v>
      </c>
      <c r="I104" s="214">
        <f>'[1]4amini'!AE533</f>
        <v>338</v>
      </c>
      <c r="J104" s="214">
        <f>'[1]4amini'!AF533</f>
        <v>242</v>
      </c>
      <c r="K104" s="214">
        <f>IF('[1]6mini'!J103&gt;=21,'Format II mini'!D104,0)</f>
        <v>0</v>
      </c>
      <c r="L104" s="214">
        <f>'[1]6mini'!G103</f>
        <v>0</v>
      </c>
      <c r="M104" s="214">
        <f>'[1]6mini'!H103</f>
        <v>0</v>
      </c>
      <c r="N104" s="214">
        <f>'[1]3amini'!G268</f>
        <v>23</v>
      </c>
      <c r="O104" s="214">
        <f t="shared" si="40"/>
        <v>0</v>
      </c>
      <c r="P104" s="214">
        <f t="shared" si="41"/>
        <v>0</v>
      </c>
      <c r="Q104" s="214">
        <f>'[1]5amini'!K353</f>
        <v>911</v>
      </c>
      <c r="R104" s="214">
        <v>0</v>
      </c>
      <c r="S104" s="214">
        <f>'[1]5amini'!K354</f>
        <v>9</v>
      </c>
      <c r="T104" s="214">
        <f>'[1]5amini'!K355</f>
        <v>5</v>
      </c>
      <c r="U104" s="214">
        <f t="shared" si="42"/>
        <v>925</v>
      </c>
      <c r="V104" s="197">
        <f t="shared" si="43"/>
        <v>60</v>
      </c>
      <c r="W104" s="197">
        <f t="shared" si="44"/>
        <v>0</v>
      </c>
      <c r="X104" s="197" t="str">
        <f t="shared" si="45"/>
        <v>f</v>
      </c>
      <c r="Y104" s="196">
        <f>'[1]3bmini'!O353</f>
        <v>0</v>
      </c>
      <c r="Z104" s="196">
        <f>'[1]3bmini'!P354</f>
        <v>0</v>
      </c>
      <c r="AA104" s="196">
        <f>'[1]3bmini'!Q355</f>
        <v>0</v>
      </c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</row>
    <row r="105" spans="1:37" ht="13.5" customHeight="1">
      <c r="A105" s="213"/>
      <c r="B105" s="236"/>
      <c r="C105" s="219" t="s">
        <v>127</v>
      </c>
      <c r="D105" s="214">
        <f>'Format-I mini'!H103</f>
        <v>130</v>
      </c>
      <c r="E105" s="214">
        <f>'[1]4amini'!$AC$539</f>
        <v>124</v>
      </c>
      <c r="F105" s="214">
        <f>'[1]survey main mini'!AL101</f>
        <v>2735</v>
      </c>
      <c r="G105" s="214">
        <f>'[1]survey main mini'!AM101</f>
        <v>573</v>
      </c>
      <c r="H105" s="214">
        <f>'[1]4amini'!AD539</f>
        <v>1539</v>
      </c>
      <c r="I105" s="214">
        <f>'[1]4amini'!AE539</f>
        <v>213</v>
      </c>
      <c r="J105" s="214">
        <f>'[1]4amini'!AF539</f>
        <v>573</v>
      </c>
      <c r="K105" s="214">
        <f>IF('[1]6mini'!J104&gt;=21,'Format II mini'!D105,0)</f>
        <v>0</v>
      </c>
      <c r="L105" s="214">
        <f>'[1]6mini'!G104</f>
        <v>0</v>
      </c>
      <c r="M105" s="214">
        <f>'[1]6mini'!H104</f>
        <v>0</v>
      </c>
      <c r="N105" s="214">
        <f>'[1]3amini'!G271</f>
        <v>19</v>
      </c>
      <c r="O105" s="214">
        <f t="shared" si="40"/>
        <v>0</v>
      </c>
      <c r="P105" s="214">
        <f t="shared" si="41"/>
        <v>0</v>
      </c>
      <c r="Q105" s="214">
        <f>'[1]5amini'!K357</f>
        <v>1983</v>
      </c>
      <c r="R105" s="214">
        <v>0</v>
      </c>
      <c r="S105" s="214">
        <f>'[1]5amini'!K358</f>
        <v>0</v>
      </c>
      <c r="T105" s="214">
        <f>'[1]5amini'!K359</f>
        <v>0</v>
      </c>
      <c r="U105" s="214">
        <f t="shared" si="42"/>
        <v>1983</v>
      </c>
      <c r="V105" s="197">
        <f t="shared" si="43"/>
        <v>130</v>
      </c>
      <c r="W105" s="197">
        <f t="shared" si="44"/>
        <v>0</v>
      </c>
      <c r="X105" s="197" t="str">
        <f t="shared" si="45"/>
        <v>f</v>
      </c>
      <c r="Y105" s="196">
        <f>'[1]3bmini'!O357</f>
        <v>0</v>
      </c>
      <c r="Z105" s="196">
        <f>'[1]3bmini'!P358</f>
        <v>0</v>
      </c>
      <c r="AA105" s="196">
        <f>'[1]3bmini'!Q359</f>
        <v>0</v>
      </c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</row>
    <row r="106" spans="1:37" ht="13.5" customHeight="1">
      <c r="A106" s="213"/>
      <c r="B106" s="232"/>
      <c r="C106" s="212" t="s">
        <v>40</v>
      </c>
      <c r="D106" s="211">
        <f aca="true" t="shared" si="46" ref="D106:U106">SUM(D97:D105)</f>
        <v>739</v>
      </c>
      <c r="E106" s="211">
        <f t="shared" si="46"/>
        <v>677</v>
      </c>
      <c r="F106" s="211">
        <f t="shared" si="46"/>
        <v>13188</v>
      </c>
      <c r="G106" s="211">
        <f t="shared" si="46"/>
        <v>2871</v>
      </c>
      <c r="H106" s="211">
        <f t="shared" si="46"/>
        <v>6360</v>
      </c>
      <c r="I106" s="211">
        <f t="shared" si="46"/>
        <v>3400</v>
      </c>
      <c r="J106" s="211">
        <f t="shared" si="46"/>
        <v>2821</v>
      </c>
      <c r="K106" s="211">
        <f t="shared" si="46"/>
        <v>0</v>
      </c>
      <c r="L106" s="211">
        <f t="shared" si="46"/>
        <v>0</v>
      </c>
      <c r="M106" s="211">
        <f t="shared" si="46"/>
        <v>0</v>
      </c>
      <c r="N106" s="211">
        <f t="shared" si="46"/>
        <v>176</v>
      </c>
      <c r="O106" s="211">
        <f t="shared" si="46"/>
        <v>0</v>
      </c>
      <c r="P106" s="211">
        <f t="shared" si="46"/>
        <v>0</v>
      </c>
      <c r="Q106" s="211">
        <f t="shared" si="46"/>
        <v>10899</v>
      </c>
      <c r="R106" s="211">
        <f t="shared" si="46"/>
        <v>0</v>
      </c>
      <c r="S106" s="211">
        <f t="shared" si="46"/>
        <v>51</v>
      </c>
      <c r="T106" s="211">
        <f t="shared" si="46"/>
        <v>14</v>
      </c>
      <c r="U106" s="211">
        <f t="shared" si="46"/>
        <v>10964</v>
      </c>
      <c r="V106" s="197">
        <f t="shared" si="43"/>
        <v>739</v>
      </c>
      <c r="W106" s="197">
        <f t="shared" si="44"/>
        <v>0</v>
      </c>
      <c r="X106" s="197" t="str">
        <f t="shared" si="45"/>
        <v>f</v>
      </c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</row>
    <row r="107" spans="1:37" ht="13.5" customHeight="1">
      <c r="A107" s="213">
        <v>12</v>
      </c>
      <c r="B107" s="271" t="s">
        <v>128</v>
      </c>
      <c r="C107" s="217" t="s">
        <v>129</v>
      </c>
      <c r="D107" s="214">
        <f>'Format-I mini'!H105</f>
        <v>11</v>
      </c>
      <c r="E107" s="214">
        <f>'[1]4amini'!$AC$545</f>
        <v>11</v>
      </c>
      <c r="F107" s="214">
        <f>'[1]survey main mini'!AL103</f>
        <v>342</v>
      </c>
      <c r="G107" s="214">
        <f>'[1]survey main mini'!AM103</f>
        <v>71</v>
      </c>
      <c r="H107" s="214">
        <f>'[1]4amini'!AD545</f>
        <v>196</v>
      </c>
      <c r="I107" s="214">
        <f>'[1]4amini'!AE545</f>
        <v>101</v>
      </c>
      <c r="J107" s="214">
        <f>'[1]4amini'!AF545</f>
        <v>69</v>
      </c>
      <c r="K107" s="214">
        <f>IF('[1]6mini'!J106&gt;=21,'Format II mini'!D107,0)</f>
        <v>0</v>
      </c>
      <c r="L107" s="214">
        <f>'[1]6mini'!G106</f>
        <v>0</v>
      </c>
      <c r="M107" s="214">
        <f>'[1]6mini'!H106</f>
        <v>0</v>
      </c>
      <c r="N107" s="214">
        <f>'[1]3amini'!G274</f>
        <v>3</v>
      </c>
      <c r="O107" s="214">
        <f aca="true" t="shared" si="47" ref="O107:O116">+Y107+Z107</f>
        <v>0</v>
      </c>
      <c r="P107" s="214">
        <f aca="true" t="shared" si="48" ref="P107:P116">AA107</f>
        <v>0</v>
      </c>
      <c r="Q107" s="214">
        <f>'[1]5amini'!K361</f>
        <v>281</v>
      </c>
      <c r="R107" s="214">
        <v>0</v>
      </c>
      <c r="S107" s="218">
        <f>'[1]5amini'!K362</f>
        <v>9</v>
      </c>
      <c r="T107" s="214">
        <f>'[1]5amini'!K363</f>
        <v>0</v>
      </c>
      <c r="U107" s="214">
        <f aca="true" t="shared" si="49" ref="U107:U116">SUM(Q107:T107)</f>
        <v>290</v>
      </c>
      <c r="V107" s="197">
        <f t="shared" si="43"/>
        <v>11</v>
      </c>
      <c r="W107" s="197">
        <f t="shared" si="44"/>
        <v>0</v>
      </c>
      <c r="X107" s="197" t="str">
        <f t="shared" si="45"/>
        <v>f</v>
      </c>
      <c r="Y107" s="196">
        <f>'[1]3bmini'!O361</f>
        <v>0</v>
      </c>
      <c r="Z107" s="196">
        <f>'[1]3bmini'!P362</f>
        <v>0</v>
      </c>
      <c r="AA107" s="196">
        <f>'[1]3bmini'!Q363</f>
        <v>0</v>
      </c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</row>
    <row r="108" spans="1:37" ht="13.5" customHeight="1">
      <c r="A108" s="213"/>
      <c r="B108" s="236"/>
      <c r="C108" s="217" t="s">
        <v>130</v>
      </c>
      <c r="D108" s="214">
        <f>'Format-I mini'!H106</f>
        <v>42</v>
      </c>
      <c r="E108" s="214">
        <f>'[1]4amini'!$AC$551</f>
        <v>42</v>
      </c>
      <c r="F108" s="214">
        <f>'[1]survey main mini'!AL104</f>
        <v>1755</v>
      </c>
      <c r="G108" s="214">
        <f>'[1]survey main mini'!AM104</f>
        <v>338</v>
      </c>
      <c r="H108" s="214">
        <f>'[1]4amini'!AD551</f>
        <v>847</v>
      </c>
      <c r="I108" s="214">
        <f>'[1]4amini'!AE551</f>
        <v>690</v>
      </c>
      <c r="J108" s="214">
        <f>'[1]4amini'!AF551</f>
        <v>338</v>
      </c>
      <c r="K108" s="214">
        <f>IF('[1]6mini'!J107&gt;=21,'Format II mini'!D108,0)</f>
        <v>0</v>
      </c>
      <c r="L108" s="214">
        <f>'[1]6mini'!G107</f>
        <v>0</v>
      </c>
      <c r="M108" s="214">
        <f>'[1]6mini'!H107</f>
        <v>0</v>
      </c>
      <c r="N108" s="214">
        <f>'[1]3amini'!G277</f>
        <v>14</v>
      </c>
      <c r="O108" s="214">
        <f t="shared" si="47"/>
        <v>0</v>
      </c>
      <c r="P108" s="214">
        <f t="shared" si="48"/>
        <v>0</v>
      </c>
      <c r="Q108" s="214">
        <f>'[1]5amini'!K365</f>
        <v>1724</v>
      </c>
      <c r="R108" s="214">
        <v>0</v>
      </c>
      <c r="S108" s="214">
        <f>'[1]5amini'!K366</f>
        <v>7</v>
      </c>
      <c r="T108" s="214">
        <f>'[1]5amini'!K367</f>
        <v>2</v>
      </c>
      <c r="U108" s="214">
        <f t="shared" si="49"/>
        <v>1733</v>
      </c>
      <c r="V108" s="197">
        <f t="shared" si="43"/>
        <v>42</v>
      </c>
      <c r="W108" s="197">
        <f t="shared" si="44"/>
        <v>0</v>
      </c>
      <c r="X108" s="197" t="str">
        <f t="shared" si="45"/>
        <v>f</v>
      </c>
      <c r="Y108" s="196">
        <f>'[1]3bmini'!O365</f>
        <v>0</v>
      </c>
      <c r="Z108" s="196">
        <f>'[1]3bmini'!P366</f>
        <v>0</v>
      </c>
      <c r="AA108" s="196">
        <f>'[1]3bmini'!Q367</f>
        <v>0</v>
      </c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</row>
    <row r="109" spans="1:37" ht="13.5" customHeight="1">
      <c r="A109" s="213"/>
      <c r="B109" s="236"/>
      <c r="C109" s="217" t="s">
        <v>131</v>
      </c>
      <c r="D109" s="214">
        <f>'Format-I mini'!H107</f>
        <v>31</v>
      </c>
      <c r="E109" s="214">
        <f>'[1]4amini'!$AC$557</f>
        <v>30</v>
      </c>
      <c r="F109" s="214">
        <f>'[1]survey main mini'!AL105</f>
        <v>1752</v>
      </c>
      <c r="G109" s="214">
        <f>'[1]survey main mini'!AM105</f>
        <v>332</v>
      </c>
      <c r="H109" s="214">
        <f>'[1]4amini'!AD557</f>
        <v>819</v>
      </c>
      <c r="I109" s="214">
        <f>'[1]4amini'!AE557</f>
        <v>583</v>
      </c>
      <c r="J109" s="214">
        <f>'[1]4amini'!AF557</f>
        <v>332</v>
      </c>
      <c r="K109" s="214">
        <f>IF('[1]6mini'!J108&gt;=21,'Format II mini'!D109,0)</f>
        <v>0</v>
      </c>
      <c r="L109" s="214">
        <f>'[1]6mini'!G108</f>
        <v>0</v>
      </c>
      <c r="M109" s="214">
        <f>'[1]6mini'!H108</f>
        <v>0</v>
      </c>
      <c r="N109" s="214">
        <f>'[1]3amini'!G280</f>
        <v>13</v>
      </c>
      <c r="O109" s="214">
        <f t="shared" si="47"/>
        <v>0</v>
      </c>
      <c r="P109" s="214">
        <f t="shared" si="48"/>
        <v>0</v>
      </c>
      <c r="Q109" s="214">
        <f>'[1]5amini'!K369</f>
        <v>1390</v>
      </c>
      <c r="R109" s="214">
        <v>0</v>
      </c>
      <c r="S109" s="214">
        <f>'[1]5amini'!K370</f>
        <v>52</v>
      </c>
      <c r="T109" s="214">
        <f>'[1]5amini'!K371</f>
        <v>0</v>
      </c>
      <c r="U109" s="214">
        <f t="shared" si="49"/>
        <v>1442</v>
      </c>
      <c r="V109" s="197">
        <f t="shared" si="43"/>
        <v>31</v>
      </c>
      <c r="W109" s="197">
        <f t="shared" si="44"/>
        <v>0</v>
      </c>
      <c r="X109" s="197" t="str">
        <f t="shared" si="45"/>
        <v>f</v>
      </c>
      <c r="Y109" s="196">
        <f>'[1]3bmini'!O369</f>
        <v>0</v>
      </c>
      <c r="Z109" s="196">
        <f>'[1]3bmini'!P370</f>
        <v>0</v>
      </c>
      <c r="AA109" s="196">
        <f>'[1]3bmini'!Q371</f>
        <v>0</v>
      </c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</row>
    <row r="110" spans="1:37" ht="13.5" customHeight="1">
      <c r="A110" s="213"/>
      <c r="B110" s="236"/>
      <c r="C110" s="217" t="s">
        <v>132</v>
      </c>
      <c r="D110" s="214">
        <f>'Format-I mini'!H108</f>
        <v>11</v>
      </c>
      <c r="E110" s="214">
        <f>'[1]4amini'!$AC$563</f>
        <v>9</v>
      </c>
      <c r="F110" s="214">
        <f>'[1]survey main mini'!AL106</f>
        <v>881</v>
      </c>
      <c r="G110" s="214">
        <f>'[1]survey main mini'!AM106</f>
        <v>213</v>
      </c>
      <c r="H110" s="214">
        <f>'[1]4amini'!AD563</f>
        <v>433</v>
      </c>
      <c r="I110" s="214">
        <f>'[1]4amini'!AE563</f>
        <v>330</v>
      </c>
      <c r="J110" s="214">
        <f>'[1]4amini'!AF563</f>
        <v>213</v>
      </c>
      <c r="K110" s="214">
        <f>IF('[1]6mini'!J109&gt;=21,'Format II mini'!D110,0)</f>
        <v>0</v>
      </c>
      <c r="L110" s="214">
        <f>'[1]6mini'!G109</f>
        <v>0</v>
      </c>
      <c r="M110" s="214">
        <f>'[1]6mini'!H109</f>
        <v>0</v>
      </c>
      <c r="N110" s="214">
        <f>'[1]3amini'!G283</f>
        <v>2</v>
      </c>
      <c r="O110" s="214">
        <f t="shared" si="47"/>
        <v>0</v>
      </c>
      <c r="P110" s="214">
        <f t="shared" si="48"/>
        <v>0</v>
      </c>
      <c r="Q110" s="214">
        <f>'[1]5amini'!K373</f>
        <v>863</v>
      </c>
      <c r="R110" s="214">
        <v>0</v>
      </c>
      <c r="S110" s="214">
        <f>'[1]5amini'!K374</f>
        <v>30</v>
      </c>
      <c r="T110" s="214">
        <f>'[1]5amini'!K375</f>
        <v>1</v>
      </c>
      <c r="U110" s="214">
        <f t="shared" si="49"/>
        <v>894</v>
      </c>
      <c r="V110" s="197">
        <f t="shared" si="43"/>
        <v>11</v>
      </c>
      <c r="W110" s="197">
        <f t="shared" si="44"/>
        <v>0</v>
      </c>
      <c r="X110" s="197" t="str">
        <f t="shared" si="45"/>
        <v>f</v>
      </c>
      <c r="Y110" s="196">
        <f>'[1]3bmini'!O373</f>
        <v>0</v>
      </c>
      <c r="Z110" s="196">
        <f>'[1]3bmini'!P374</f>
        <v>0</v>
      </c>
      <c r="AA110" s="196">
        <f>'[1]3bmini'!Q375</f>
        <v>0</v>
      </c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</row>
    <row r="111" spans="1:37" ht="13.5" customHeight="1">
      <c r="A111" s="213"/>
      <c r="B111" s="236"/>
      <c r="C111" s="217" t="s">
        <v>133</v>
      </c>
      <c r="D111" s="214">
        <f>'Format-I mini'!H109</f>
        <v>26</v>
      </c>
      <c r="E111" s="214">
        <f>'[1]4amini'!$AC$569</f>
        <v>26</v>
      </c>
      <c r="F111" s="214">
        <f>'[1]survey main mini'!AL107</f>
        <v>2051</v>
      </c>
      <c r="G111" s="214">
        <f>'[1]survey main mini'!AM107</f>
        <v>239</v>
      </c>
      <c r="H111" s="214">
        <f>'[1]4amini'!AD569</f>
        <v>600</v>
      </c>
      <c r="I111" s="214">
        <f>'[1]4amini'!AE569</f>
        <v>312</v>
      </c>
      <c r="J111" s="214">
        <f>'[1]4amini'!AF569</f>
        <v>239</v>
      </c>
      <c r="K111" s="214">
        <f>IF('[1]6mini'!J110&gt;=21,'Format II mini'!D111,0)</f>
        <v>0</v>
      </c>
      <c r="L111" s="214">
        <f>'[1]6mini'!G110</f>
        <v>0</v>
      </c>
      <c r="M111" s="214">
        <f>'[1]6mini'!H110</f>
        <v>0</v>
      </c>
      <c r="N111" s="214">
        <f>'[1]3amini'!G286</f>
        <v>22</v>
      </c>
      <c r="O111" s="214">
        <f t="shared" si="47"/>
        <v>0</v>
      </c>
      <c r="P111" s="214">
        <f t="shared" si="48"/>
        <v>0</v>
      </c>
      <c r="Q111" s="214">
        <f>'[1]5amini'!K377</f>
        <v>1182</v>
      </c>
      <c r="R111" s="214">
        <v>0</v>
      </c>
      <c r="S111" s="214">
        <f>'[1]5amini'!K378</f>
        <v>13</v>
      </c>
      <c r="T111" s="214">
        <f>'[1]5amini'!K379</f>
        <v>0</v>
      </c>
      <c r="U111" s="214">
        <f t="shared" si="49"/>
        <v>1195</v>
      </c>
      <c r="V111" s="197">
        <f t="shared" si="43"/>
        <v>26</v>
      </c>
      <c r="W111" s="197">
        <f t="shared" si="44"/>
        <v>0</v>
      </c>
      <c r="X111" s="197" t="str">
        <f t="shared" si="45"/>
        <v>f</v>
      </c>
      <c r="Y111" s="196">
        <f>'[1]3bmini'!O377</f>
        <v>0</v>
      </c>
      <c r="Z111" s="196">
        <f>'[1]3bmini'!P378</f>
        <v>0</v>
      </c>
      <c r="AA111" s="196">
        <f>'[1]3bmini'!Q379</f>
        <v>0</v>
      </c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</row>
    <row r="112" spans="1:37" ht="13.5" customHeight="1">
      <c r="A112" s="213"/>
      <c r="B112" s="236"/>
      <c r="C112" s="217" t="s">
        <v>134</v>
      </c>
      <c r="D112" s="214">
        <f>'Format-I mini'!H110</f>
        <v>16</v>
      </c>
      <c r="E112" s="214">
        <f>'[1]4amini'!$AC$575</f>
        <v>16</v>
      </c>
      <c r="F112" s="214">
        <f>'[1]survey main mini'!AL108</f>
        <v>1232</v>
      </c>
      <c r="G112" s="214">
        <f>'[1]survey main mini'!AM108</f>
        <v>234</v>
      </c>
      <c r="H112" s="214">
        <f>'[1]4amini'!AD575</f>
        <v>612</v>
      </c>
      <c r="I112" s="214">
        <f>'[1]4amini'!AE575</f>
        <v>415</v>
      </c>
      <c r="J112" s="214">
        <f>'[1]4amini'!AF575</f>
        <v>234</v>
      </c>
      <c r="K112" s="214">
        <f>IF('[1]6mini'!J111&gt;=21,'Format II mini'!D112,0)</f>
        <v>0</v>
      </c>
      <c r="L112" s="214">
        <f>'[1]6mini'!G111</f>
        <v>0</v>
      </c>
      <c r="M112" s="214">
        <f>'[1]6mini'!H111</f>
        <v>0</v>
      </c>
      <c r="N112" s="214">
        <f>'[1]3amini'!G289</f>
        <v>6</v>
      </c>
      <c r="O112" s="214">
        <f t="shared" si="47"/>
        <v>0</v>
      </c>
      <c r="P112" s="214">
        <f t="shared" si="48"/>
        <v>0</v>
      </c>
      <c r="Q112" s="214">
        <f>'[1]5amini'!K381</f>
        <v>1104</v>
      </c>
      <c r="R112" s="214">
        <v>0</v>
      </c>
      <c r="S112" s="214">
        <f>'[1]5amini'!K382</f>
        <v>13</v>
      </c>
      <c r="T112" s="214">
        <f>'[1]5amini'!K383</f>
        <v>1</v>
      </c>
      <c r="U112" s="214">
        <f t="shared" si="49"/>
        <v>1118</v>
      </c>
      <c r="V112" s="197">
        <f t="shared" si="43"/>
        <v>16</v>
      </c>
      <c r="W112" s="197">
        <f t="shared" si="44"/>
        <v>0</v>
      </c>
      <c r="X112" s="197" t="str">
        <f t="shared" si="45"/>
        <v>f</v>
      </c>
      <c r="Y112" s="196">
        <f>'[1]3bmini'!O381</f>
        <v>0</v>
      </c>
      <c r="Z112" s="196">
        <f>'[1]3bmini'!P382</f>
        <v>0</v>
      </c>
      <c r="AA112" s="196">
        <f>'[1]3bmini'!Q383</f>
        <v>0</v>
      </c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</row>
    <row r="113" spans="1:37" ht="13.5" customHeight="1">
      <c r="A113" s="213"/>
      <c r="B113" s="236"/>
      <c r="C113" s="217" t="s">
        <v>135</v>
      </c>
      <c r="D113" s="214">
        <f>'Format-I mini'!H111</f>
        <v>6</v>
      </c>
      <c r="E113" s="214">
        <f>'[1]4amini'!$AC$581</f>
        <v>6</v>
      </c>
      <c r="F113" s="214">
        <f>'[1]survey main mini'!AL109</f>
        <v>524</v>
      </c>
      <c r="G113" s="214">
        <f>'[1]survey main mini'!AM109</f>
        <v>90</v>
      </c>
      <c r="H113" s="214">
        <f>'[1]4amini'!AD581</f>
        <v>246</v>
      </c>
      <c r="I113" s="214">
        <f>'[1]4amini'!AE581</f>
        <v>128</v>
      </c>
      <c r="J113" s="214">
        <f>'[1]4amini'!AF581</f>
        <v>90</v>
      </c>
      <c r="K113" s="214">
        <f>IF('[1]6mini'!J112&gt;=21,'Format II mini'!D113,0)</f>
        <v>0</v>
      </c>
      <c r="L113" s="214">
        <f>'[1]6mini'!G112</f>
        <v>0</v>
      </c>
      <c r="M113" s="214">
        <f>'[1]6mini'!H112</f>
        <v>0</v>
      </c>
      <c r="N113" s="214">
        <f>'[1]3amini'!G292</f>
        <v>6</v>
      </c>
      <c r="O113" s="214">
        <f t="shared" si="47"/>
        <v>0</v>
      </c>
      <c r="P113" s="214">
        <f t="shared" si="48"/>
        <v>0</v>
      </c>
      <c r="Q113" s="214">
        <f>'[1]5amini'!K385</f>
        <v>429</v>
      </c>
      <c r="R113" s="214">
        <v>0</v>
      </c>
      <c r="S113" s="214">
        <f>'[1]5amini'!K386</f>
        <v>12</v>
      </c>
      <c r="T113" s="214">
        <f>'[1]5amini'!K387</f>
        <v>4</v>
      </c>
      <c r="U113" s="214">
        <f t="shared" si="49"/>
        <v>445</v>
      </c>
      <c r="V113" s="197">
        <f t="shared" si="43"/>
        <v>6</v>
      </c>
      <c r="W113" s="197">
        <f t="shared" si="44"/>
        <v>0</v>
      </c>
      <c r="X113" s="197" t="str">
        <f t="shared" si="45"/>
        <v>f</v>
      </c>
      <c r="Y113" s="196">
        <f>'[1]3bmini'!O385</f>
        <v>0</v>
      </c>
      <c r="Z113" s="196">
        <f>'[1]3bmini'!P386</f>
        <v>0</v>
      </c>
      <c r="AA113" s="196">
        <f>'[1]3bmini'!Q387</f>
        <v>0</v>
      </c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</row>
    <row r="114" spans="1:37" ht="13.5" customHeight="1">
      <c r="A114" s="213"/>
      <c r="B114" s="236"/>
      <c r="C114" s="217" t="s">
        <v>136</v>
      </c>
      <c r="D114" s="214">
        <f>'Format-I mini'!H112</f>
        <v>23</v>
      </c>
      <c r="E114" s="214">
        <f>'[1]4amini'!$AC$587</f>
        <v>23</v>
      </c>
      <c r="F114" s="214">
        <f>'[1]survey main mini'!AL110</f>
        <v>1649</v>
      </c>
      <c r="G114" s="214">
        <f>'[1]survey main mini'!AM110</f>
        <v>327</v>
      </c>
      <c r="H114" s="214">
        <f>'[1]4amini'!AD587</f>
        <v>826</v>
      </c>
      <c r="I114" s="214">
        <f>'[1]4amini'!AE587</f>
        <v>554</v>
      </c>
      <c r="J114" s="214">
        <f>'[1]4amini'!AF587</f>
        <v>327</v>
      </c>
      <c r="K114" s="214">
        <f>IF('[1]6mini'!J113&gt;=21,'Format II mini'!D114,0)</f>
        <v>0</v>
      </c>
      <c r="L114" s="214">
        <f>'[1]6mini'!G113</f>
        <v>0</v>
      </c>
      <c r="M114" s="214">
        <f>'[1]6mini'!H113</f>
        <v>0</v>
      </c>
      <c r="N114" s="214">
        <f>'[1]3amini'!G295</f>
        <v>28</v>
      </c>
      <c r="O114" s="214">
        <f t="shared" si="47"/>
        <v>0</v>
      </c>
      <c r="P114" s="214">
        <f t="shared" si="48"/>
        <v>0</v>
      </c>
      <c r="Q114" s="214">
        <f>'[1]5amini'!K389</f>
        <v>1537</v>
      </c>
      <c r="R114" s="214">
        <v>0</v>
      </c>
      <c r="S114" s="214">
        <f>'[1]5amini'!K390</f>
        <v>31</v>
      </c>
      <c r="T114" s="214">
        <f>'[1]5amini'!K391</f>
        <v>2</v>
      </c>
      <c r="U114" s="214">
        <f t="shared" si="49"/>
        <v>1570</v>
      </c>
      <c r="V114" s="197">
        <f t="shared" si="43"/>
        <v>23</v>
      </c>
      <c r="W114" s="197">
        <f t="shared" si="44"/>
        <v>0</v>
      </c>
      <c r="X114" s="197" t="str">
        <f t="shared" si="45"/>
        <v>f</v>
      </c>
      <c r="Y114" s="196">
        <f>'[1]3bmini'!O389</f>
        <v>0</v>
      </c>
      <c r="Z114" s="196">
        <f>'[1]3bmini'!P390</f>
        <v>0</v>
      </c>
      <c r="AA114" s="196">
        <f>'[1]3bmini'!Q391</f>
        <v>0</v>
      </c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</row>
    <row r="115" spans="1:37" ht="13.5" customHeight="1">
      <c r="A115" s="213"/>
      <c r="B115" s="236"/>
      <c r="C115" s="217" t="s">
        <v>137</v>
      </c>
      <c r="D115" s="214">
        <f>'Format-I mini'!H113</f>
        <v>6</v>
      </c>
      <c r="E115" s="214">
        <f>'[1]4amini'!$AC$593</f>
        <v>6</v>
      </c>
      <c r="F115" s="214">
        <f>'[1]survey main mini'!AL111</f>
        <v>993</v>
      </c>
      <c r="G115" s="214">
        <f>'[1]survey main mini'!AM111</f>
        <v>275</v>
      </c>
      <c r="H115" s="214">
        <f>'[1]4amini'!AD593</f>
        <v>589</v>
      </c>
      <c r="I115" s="214">
        <f>'[1]4amini'!AE593</f>
        <v>127</v>
      </c>
      <c r="J115" s="214">
        <f>'[1]4amini'!AF593</f>
        <v>275</v>
      </c>
      <c r="K115" s="214">
        <f>IF('[1]6mini'!J114&gt;=21,'Format II mini'!D115,0)</f>
        <v>0</v>
      </c>
      <c r="L115" s="214">
        <f>'[1]6mini'!G114</f>
        <v>0</v>
      </c>
      <c r="M115" s="214">
        <f>'[1]6mini'!H114</f>
        <v>0</v>
      </c>
      <c r="N115" s="214">
        <f>'[1]3amini'!G298</f>
        <v>9</v>
      </c>
      <c r="O115" s="214">
        <f t="shared" si="47"/>
        <v>0</v>
      </c>
      <c r="P115" s="214">
        <f t="shared" si="48"/>
        <v>0</v>
      </c>
      <c r="Q115" s="214">
        <f>'[1]5amini'!K393</f>
        <v>434</v>
      </c>
      <c r="R115" s="214">
        <v>0</v>
      </c>
      <c r="S115" s="214">
        <f>'[1]5amini'!K394</f>
        <v>4</v>
      </c>
      <c r="T115" s="214">
        <f>'[1]5amini'!K395</f>
        <v>0</v>
      </c>
      <c r="U115" s="214">
        <f t="shared" si="49"/>
        <v>438</v>
      </c>
      <c r="V115" s="197">
        <f t="shared" si="43"/>
        <v>6</v>
      </c>
      <c r="W115" s="197">
        <f t="shared" si="44"/>
        <v>0</v>
      </c>
      <c r="X115" s="197" t="str">
        <f t="shared" si="45"/>
        <v>f</v>
      </c>
      <c r="Y115" s="196">
        <f>'[1]3bmini'!O393</f>
        <v>0</v>
      </c>
      <c r="Z115" s="196">
        <f>'[1]3bmini'!P394</f>
        <v>0</v>
      </c>
      <c r="AA115" s="196">
        <f>'[1]3bmini'!Q395</f>
        <v>0</v>
      </c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</row>
    <row r="116" spans="1:37" ht="13.5" customHeight="1">
      <c r="A116" s="213"/>
      <c r="B116" s="236"/>
      <c r="C116" s="217" t="s">
        <v>138</v>
      </c>
      <c r="D116" s="214">
        <f>'Format-I mini'!H114</f>
        <v>24</v>
      </c>
      <c r="E116" s="214">
        <f>'[1]4amini'!$AC$599</f>
        <v>24</v>
      </c>
      <c r="F116" s="214">
        <f>'[1]survey main mini'!AL112</f>
        <v>1125</v>
      </c>
      <c r="G116" s="214">
        <f>'[1]survey main mini'!AM112</f>
        <v>202</v>
      </c>
      <c r="H116" s="214">
        <f>'[1]4amini'!AD599</f>
        <v>463</v>
      </c>
      <c r="I116" s="214">
        <f>'[1]4amini'!AE599</f>
        <v>336</v>
      </c>
      <c r="J116" s="214">
        <f>'[1]4amini'!AF599</f>
        <v>202</v>
      </c>
      <c r="K116" s="214">
        <f>IF('[1]6mini'!J115&gt;=21,'Format II mini'!D116,0)</f>
        <v>0</v>
      </c>
      <c r="L116" s="214">
        <f>'[1]6mini'!G115</f>
        <v>0</v>
      </c>
      <c r="M116" s="214">
        <f>'[1]6mini'!H115</f>
        <v>0</v>
      </c>
      <c r="N116" s="214">
        <f>'[1]3amini'!G301</f>
        <v>11</v>
      </c>
      <c r="O116" s="214">
        <f t="shared" si="47"/>
        <v>0</v>
      </c>
      <c r="P116" s="214">
        <f t="shared" si="48"/>
        <v>0</v>
      </c>
      <c r="Q116" s="214">
        <f>'[1]5amini'!K397</f>
        <v>903</v>
      </c>
      <c r="R116" s="214">
        <v>0</v>
      </c>
      <c r="S116" s="214">
        <f>'[1]5amini'!K398</f>
        <v>10</v>
      </c>
      <c r="T116" s="214">
        <f>'[1]5amini'!K399</f>
        <v>0</v>
      </c>
      <c r="U116" s="214">
        <f t="shared" si="49"/>
        <v>913</v>
      </c>
      <c r="V116" s="197">
        <f t="shared" si="43"/>
        <v>24</v>
      </c>
      <c r="W116" s="197">
        <f t="shared" si="44"/>
        <v>0</v>
      </c>
      <c r="X116" s="197" t="str">
        <f t="shared" si="45"/>
        <v>f</v>
      </c>
      <c r="Y116" s="196">
        <f>'[1]3bmini'!O397</f>
        <v>0</v>
      </c>
      <c r="Z116" s="196">
        <f>'[1]3bmini'!P398</f>
        <v>0</v>
      </c>
      <c r="AA116" s="196">
        <f>'[1]3bmini'!Q399</f>
        <v>0</v>
      </c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</row>
    <row r="117" spans="1:37" ht="13.5" customHeight="1">
      <c r="A117" s="213"/>
      <c r="B117" s="232"/>
      <c r="C117" s="212" t="s">
        <v>113</v>
      </c>
      <c r="D117" s="216">
        <f aca="true" t="shared" si="50" ref="D117:U117">SUM(D107:D116)</f>
        <v>196</v>
      </c>
      <c r="E117" s="216">
        <f t="shared" si="50"/>
        <v>193</v>
      </c>
      <c r="F117" s="216">
        <f t="shared" si="50"/>
        <v>12304</v>
      </c>
      <c r="G117" s="216">
        <f t="shared" si="50"/>
        <v>2321</v>
      </c>
      <c r="H117" s="216">
        <f t="shared" si="50"/>
        <v>5631</v>
      </c>
      <c r="I117" s="216">
        <f t="shared" si="50"/>
        <v>3576</v>
      </c>
      <c r="J117" s="216">
        <f t="shared" si="50"/>
        <v>2319</v>
      </c>
      <c r="K117" s="216">
        <f t="shared" si="50"/>
        <v>0</v>
      </c>
      <c r="L117" s="216">
        <f t="shared" si="50"/>
        <v>0</v>
      </c>
      <c r="M117" s="216">
        <f t="shared" si="50"/>
        <v>0</v>
      </c>
      <c r="N117" s="216">
        <f t="shared" si="50"/>
        <v>114</v>
      </c>
      <c r="O117" s="216">
        <f t="shared" si="50"/>
        <v>0</v>
      </c>
      <c r="P117" s="216">
        <f t="shared" si="50"/>
        <v>0</v>
      </c>
      <c r="Q117" s="216">
        <f t="shared" si="50"/>
        <v>9847</v>
      </c>
      <c r="R117" s="216">
        <f t="shared" si="50"/>
        <v>0</v>
      </c>
      <c r="S117" s="216">
        <f t="shared" si="50"/>
        <v>181</v>
      </c>
      <c r="T117" s="216">
        <f t="shared" si="50"/>
        <v>10</v>
      </c>
      <c r="U117" s="216">
        <f t="shared" si="50"/>
        <v>10038</v>
      </c>
      <c r="V117" s="197">
        <f t="shared" si="43"/>
        <v>196</v>
      </c>
      <c r="W117" s="197">
        <f t="shared" si="44"/>
        <v>0</v>
      </c>
      <c r="X117" s="197" t="str">
        <f t="shared" si="45"/>
        <v>f</v>
      </c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</row>
    <row r="118" spans="1:37" ht="13.5" customHeight="1">
      <c r="A118" s="213">
        <v>13</v>
      </c>
      <c r="B118" s="270" t="s">
        <v>139</v>
      </c>
      <c r="C118" s="215" t="s">
        <v>140</v>
      </c>
      <c r="D118" s="214">
        <f>'Format-I mini'!H116</f>
        <v>33</v>
      </c>
      <c r="E118" s="214">
        <f>'[1]4amini'!$AC$605</f>
        <v>33</v>
      </c>
      <c r="F118" s="214">
        <f>'[1]survey main mini'!AL114</f>
        <v>781</v>
      </c>
      <c r="G118" s="214">
        <f>'[1]survey main mini'!AM114</f>
        <v>119</v>
      </c>
      <c r="H118" s="214">
        <f>'[1]4amini'!AD605</f>
        <v>344</v>
      </c>
      <c r="I118" s="214">
        <f>'[1]4amini'!AE605</f>
        <v>217</v>
      </c>
      <c r="J118" s="214">
        <f>'[1]4amini'!AF605</f>
        <v>155</v>
      </c>
      <c r="K118" s="214">
        <f>IF('[1]6mini'!J117&gt;=21,'Format II mini'!D118,0)</f>
        <v>33</v>
      </c>
      <c r="L118" s="214">
        <f>'[1]6mini'!G117</f>
        <v>0</v>
      </c>
      <c r="M118" s="214">
        <f>'[1]6mini'!H117</f>
        <v>0</v>
      </c>
      <c r="N118" s="214">
        <f>'[1]3amini'!G304</f>
        <v>9</v>
      </c>
      <c r="O118" s="214">
        <f aca="true" t="shared" si="51" ref="O118:O123">+Y118+Z118</f>
        <v>0</v>
      </c>
      <c r="P118" s="214">
        <f aca="true" t="shared" si="52" ref="P118:P123">AA118</f>
        <v>0</v>
      </c>
      <c r="Q118" s="214">
        <f>'[1]5amini'!K401</f>
        <v>795</v>
      </c>
      <c r="R118" s="214">
        <v>0</v>
      </c>
      <c r="S118" s="214">
        <f>'[1]5amini'!K402</f>
        <v>2</v>
      </c>
      <c r="T118" s="214">
        <f>'[1]5amini'!K403</f>
        <v>0</v>
      </c>
      <c r="U118" s="214">
        <f aca="true" t="shared" si="53" ref="U118:U123">SUM(Q118:T118)</f>
        <v>797</v>
      </c>
      <c r="V118" s="197">
        <f t="shared" si="43"/>
        <v>0</v>
      </c>
      <c r="W118" s="197">
        <f t="shared" si="44"/>
        <v>0</v>
      </c>
      <c r="X118" s="197" t="str">
        <f t="shared" si="45"/>
        <v>f</v>
      </c>
      <c r="Y118" s="196">
        <f>'[1]3bmini'!O401</f>
        <v>0</v>
      </c>
      <c r="Z118" s="196">
        <f>'[1]3bmini'!P402</f>
        <v>0</v>
      </c>
      <c r="AA118" s="196">
        <f>'[1]3bmini'!Q403</f>
        <v>0</v>
      </c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</row>
    <row r="119" spans="1:37" ht="13.5" customHeight="1">
      <c r="A119" s="213"/>
      <c r="B119" s="236"/>
      <c r="C119" s="215" t="s">
        <v>141</v>
      </c>
      <c r="D119" s="214">
        <f>'Format-I mini'!H117</f>
        <v>51</v>
      </c>
      <c r="E119" s="214">
        <f>'[1]4amini'!$AC$611</f>
        <v>43</v>
      </c>
      <c r="F119" s="214">
        <f>'[1]survey main mini'!AL115</f>
        <v>1171</v>
      </c>
      <c r="G119" s="214">
        <f>'[1]survey main mini'!AM115</f>
        <v>238</v>
      </c>
      <c r="H119" s="214">
        <f>'[1]4amini'!AD611</f>
        <v>411</v>
      </c>
      <c r="I119" s="214">
        <f>'[1]4amini'!AE611</f>
        <v>316</v>
      </c>
      <c r="J119" s="214">
        <f>'[1]4amini'!AF611</f>
        <v>180</v>
      </c>
      <c r="K119" s="214">
        <f>IF('[1]6mini'!J118&gt;=21,'Format II mini'!D119,0)</f>
        <v>51</v>
      </c>
      <c r="L119" s="214">
        <f>'[1]6mini'!G118</f>
        <v>0</v>
      </c>
      <c r="M119" s="214">
        <f>'[1]6mini'!H118</f>
        <v>0</v>
      </c>
      <c r="N119" s="214">
        <f>'[1]3amini'!G307</f>
        <v>13</v>
      </c>
      <c r="O119" s="214">
        <f t="shared" si="51"/>
        <v>0</v>
      </c>
      <c r="P119" s="214">
        <f t="shared" si="52"/>
        <v>0</v>
      </c>
      <c r="Q119" s="214">
        <f>'[1]5amini'!K405</f>
        <v>654</v>
      </c>
      <c r="R119" s="214">
        <v>0</v>
      </c>
      <c r="S119" s="214">
        <f>'[1]5amini'!K406</f>
        <v>8</v>
      </c>
      <c r="T119" s="214">
        <f>'[1]5amini'!K407</f>
        <v>5</v>
      </c>
      <c r="U119" s="214">
        <f t="shared" si="53"/>
        <v>667</v>
      </c>
      <c r="V119" s="197">
        <f t="shared" si="43"/>
        <v>0</v>
      </c>
      <c r="W119" s="197">
        <f t="shared" si="44"/>
        <v>0</v>
      </c>
      <c r="X119" s="197" t="str">
        <f t="shared" si="45"/>
        <v>f</v>
      </c>
      <c r="Y119" s="196">
        <f>'[1]3bmini'!O405</f>
        <v>0</v>
      </c>
      <c r="Z119" s="196">
        <f>'[1]3bmini'!P406</f>
        <v>0</v>
      </c>
      <c r="AA119" s="196">
        <f>'[1]3bmini'!Q407</f>
        <v>0</v>
      </c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</row>
    <row r="120" spans="1:37" ht="13.5" customHeight="1">
      <c r="A120" s="213"/>
      <c r="B120" s="236"/>
      <c r="C120" s="215" t="s">
        <v>142</v>
      </c>
      <c r="D120" s="214">
        <f>'Format-I mini'!H118</f>
        <v>45</v>
      </c>
      <c r="E120" s="214">
        <f>'[1]4amini'!$AC$617</f>
        <v>43</v>
      </c>
      <c r="F120" s="214">
        <f>'[1]survey main mini'!AL116</f>
        <v>1370</v>
      </c>
      <c r="G120" s="214">
        <f>'[1]survey main mini'!AM116</f>
        <v>325</v>
      </c>
      <c r="H120" s="214">
        <f>'[1]4amini'!AD617</f>
        <v>440</v>
      </c>
      <c r="I120" s="214">
        <f>'[1]4amini'!AE617</f>
        <v>349</v>
      </c>
      <c r="J120" s="214">
        <f>'[1]4amini'!AF617</f>
        <v>235</v>
      </c>
      <c r="K120" s="214">
        <f>IF('[1]6mini'!J119&gt;=21,'Format II mini'!D120,0)</f>
        <v>45</v>
      </c>
      <c r="L120" s="214">
        <f>'[1]6mini'!G119</f>
        <v>0</v>
      </c>
      <c r="M120" s="214">
        <f>'[1]6mini'!H119</f>
        <v>0</v>
      </c>
      <c r="N120" s="214">
        <f>'[1]3amini'!G310</f>
        <v>23</v>
      </c>
      <c r="O120" s="214">
        <f t="shared" si="51"/>
        <v>2</v>
      </c>
      <c r="P120" s="214">
        <f t="shared" si="52"/>
        <v>0</v>
      </c>
      <c r="Q120" s="214">
        <f>'[1]5amini'!K409</f>
        <v>933</v>
      </c>
      <c r="R120" s="214">
        <v>0</v>
      </c>
      <c r="S120" s="214">
        <f>'[1]5amini'!K410</f>
        <v>8</v>
      </c>
      <c r="T120" s="214">
        <f>'[1]5amini'!K411</f>
        <v>0</v>
      </c>
      <c r="U120" s="214">
        <f t="shared" si="53"/>
        <v>941</v>
      </c>
      <c r="V120" s="197">
        <f t="shared" si="43"/>
        <v>0</v>
      </c>
      <c r="W120" s="197">
        <f t="shared" si="44"/>
        <v>0</v>
      </c>
      <c r="X120" s="197" t="str">
        <f t="shared" si="45"/>
        <v>f</v>
      </c>
      <c r="Y120" s="196">
        <f>'[1]3bmini'!O409</f>
        <v>2</v>
      </c>
      <c r="Z120" s="196">
        <f>'[1]3bmini'!P410</f>
        <v>0</v>
      </c>
      <c r="AA120" s="196">
        <f>'[1]3bmini'!Q411</f>
        <v>0</v>
      </c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</row>
    <row r="121" spans="1:37" ht="13.5" customHeight="1">
      <c r="A121" s="213"/>
      <c r="B121" s="236"/>
      <c r="C121" s="215" t="s">
        <v>143</v>
      </c>
      <c r="D121" s="214">
        <f>'Format-I mini'!H119</f>
        <v>115</v>
      </c>
      <c r="E121" s="214">
        <f>'[1]4amini'!$AC$623</f>
        <v>115</v>
      </c>
      <c r="F121" s="214">
        <f>'[1]survey main mini'!AL117</f>
        <v>2409</v>
      </c>
      <c r="G121" s="214">
        <f>'[1]survey main mini'!AM117</f>
        <v>432</v>
      </c>
      <c r="H121" s="214">
        <f>'[1]4amini'!AD623</f>
        <v>1125</v>
      </c>
      <c r="I121" s="214">
        <f>'[1]4amini'!AE623</f>
        <v>911</v>
      </c>
      <c r="J121" s="214">
        <f>'[1]4amini'!AF623</f>
        <v>432</v>
      </c>
      <c r="K121" s="214">
        <f>IF('[1]6mini'!J120&gt;=21,'Format II mini'!D121,0)</f>
        <v>115</v>
      </c>
      <c r="L121" s="214">
        <f>'[1]6mini'!G120</f>
        <v>0</v>
      </c>
      <c r="M121" s="214">
        <f>'[1]6mini'!H120</f>
        <v>0</v>
      </c>
      <c r="N121" s="214">
        <f>'[1]3amini'!G313</f>
        <v>22</v>
      </c>
      <c r="O121" s="214">
        <f t="shared" si="51"/>
        <v>0</v>
      </c>
      <c r="P121" s="214">
        <f t="shared" si="52"/>
        <v>0</v>
      </c>
      <c r="Q121" s="214">
        <f>'[1]5amini'!K413</f>
        <v>2260</v>
      </c>
      <c r="R121" s="214">
        <v>0</v>
      </c>
      <c r="S121" s="214">
        <f>'[1]5amini'!K414</f>
        <v>5</v>
      </c>
      <c r="T121" s="214">
        <f>'[1]5amini'!K415</f>
        <v>4</v>
      </c>
      <c r="U121" s="214">
        <f t="shared" si="53"/>
        <v>2269</v>
      </c>
      <c r="V121" s="197">
        <f t="shared" si="43"/>
        <v>0</v>
      </c>
      <c r="W121" s="197">
        <f t="shared" si="44"/>
        <v>0</v>
      </c>
      <c r="X121" s="197" t="str">
        <f t="shared" si="45"/>
        <v>f</v>
      </c>
      <c r="Y121" s="196">
        <f>'[1]3bmini'!O413</f>
        <v>0</v>
      </c>
      <c r="Z121" s="196">
        <f>'[1]3bmini'!P414</f>
        <v>0</v>
      </c>
      <c r="AA121" s="196">
        <f>'[1]3bmini'!Q415</f>
        <v>0</v>
      </c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</row>
    <row r="122" spans="1:37" ht="13.5" customHeight="1">
      <c r="A122" s="213"/>
      <c r="B122" s="236"/>
      <c r="C122" s="215" t="s">
        <v>144</v>
      </c>
      <c r="D122" s="214">
        <f>'Format-I mini'!H120</f>
        <v>46</v>
      </c>
      <c r="E122" s="214">
        <f>'[1]4amini'!$AC$629</f>
        <v>29</v>
      </c>
      <c r="F122" s="214">
        <f>'[1]survey main mini'!AL118</f>
        <v>1398</v>
      </c>
      <c r="G122" s="214">
        <f>'[1]survey main mini'!AM118</f>
        <v>331</v>
      </c>
      <c r="H122" s="214">
        <f>'[1]4amini'!AD629</f>
        <v>307</v>
      </c>
      <c r="I122" s="214">
        <f>'[1]4amini'!AE629</f>
        <v>196</v>
      </c>
      <c r="J122" s="214">
        <f>'[1]4amini'!AF629</f>
        <v>125</v>
      </c>
      <c r="K122" s="214">
        <f>IF('[1]6mini'!J121&gt;=21,'Format II mini'!D122,0)</f>
        <v>46</v>
      </c>
      <c r="L122" s="214">
        <f>'[1]6mini'!G121</f>
        <v>0</v>
      </c>
      <c r="M122" s="214">
        <f>'[1]6mini'!H121</f>
        <v>0</v>
      </c>
      <c r="N122" s="214">
        <f>'[1]3amini'!G316</f>
        <v>13</v>
      </c>
      <c r="O122" s="214">
        <f t="shared" si="51"/>
        <v>2</v>
      </c>
      <c r="P122" s="214">
        <f t="shared" si="52"/>
        <v>0</v>
      </c>
      <c r="Q122" s="214">
        <f>'[1]5amini'!K417</f>
        <v>798</v>
      </c>
      <c r="R122" s="214">
        <v>0</v>
      </c>
      <c r="S122" s="214">
        <f>'[1]5amini'!K418</f>
        <v>3</v>
      </c>
      <c r="T122" s="214">
        <f>'[1]5amini'!K419</f>
        <v>1</v>
      </c>
      <c r="U122" s="214">
        <f t="shared" si="53"/>
        <v>802</v>
      </c>
      <c r="V122" s="197">
        <f t="shared" si="43"/>
        <v>0</v>
      </c>
      <c r="W122" s="197">
        <f t="shared" si="44"/>
        <v>0</v>
      </c>
      <c r="X122" s="197" t="str">
        <f t="shared" si="45"/>
        <v>f</v>
      </c>
      <c r="Y122" s="196">
        <f>'[1]3bmini'!O417</f>
        <v>2</v>
      </c>
      <c r="Z122" s="196">
        <f>'[1]3bmini'!P418</f>
        <v>0</v>
      </c>
      <c r="AA122" s="196">
        <f>'[1]3bmini'!Q419</f>
        <v>0</v>
      </c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</row>
    <row r="123" spans="1:37" ht="13.5" customHeight="1">
      <c r="A123" s="213"/>
      <c r="B123" s="236"/>
      <c r="C123" s="215" t="s">
        <v>145</v>
      </c>
      <c r="D123" s="214">
        <f>'Format-I mini'!H121</f>
        <v>78</v>
      </c>
      <c r="E123" s="214">
        <f>'[1]4amini'!$AC$635</f>
        <v>78</v>
      </c>
      <c r="F123" s="214">
        <f>'[1]survey main mini'!AL119</f>
        <v>2269</v>
      </c>
      <c r="G123" s="214">
        <f>'[1]survey main mini'!AM119</f>
        <v>402</v>
      </c>
      <c r="H123" s="214">
        <f>'[1]4amini'!AD635</f>
        <v>700</v>
      </c>
      <c r="I123" s="214">
        <f>'[1]4amini'!AE635</f>
        <v>400</v>
      </c>
      <c r="J123" s="214">
        <f>'[1]4amini'!AF635</f>
        <v>348</v>
      </c>
      <c r="K123" s="214">
        <f>IF('[1]6mini'!J122&gt;=21,'Format II mini'!D123,0)</f>
        <v>78</v>
      </c>
      <c r="L123" s="214">
        <f>'[1]6mini'!G122</f>
        <v>0</v>
      </c>
      <c r="M123" s="214">
        <f>'[1]6mini'!H122</f>
        <v>0</v>
      </c>
      <c r="N123" s="214">
        <f>'[1]3amini'!G319</f>
        <v>19</v>
      </c>
      <c r="O123" s="214">
        <f t="shared" si="51"/>
        <v>0</v>
      </c>
      <c r="P123" s="214">
        <f t="shared" si="52"/>
        <v>0</v>
      </c>
      <c r="Q123" s="214">
        <f>'[1]5amini'!K421</f>
        <v>2036</v>
      </c>
      <c r="R123" s="214">
        <v>0</v>
      </c>
      <c r="S123" s="214">
        <f>'[1]5amini'!K422</f>
        <v>3</v>
      </c>
      <c r="T123" s="214">
        <f>'[1]5amini'!K423</f>
        <v>1</v>
      </c>
      <c r="U123" s="214">
        <f t="shared" si="53"/>
        <v>2040</v>
      </c>
      <c r="V123" s="197">
        <f t="shared" si="43"/>
        <v>0</v>
      </c>
      <c r="W123" s="197">
        <f t="shared" si="44"/>
        <v>0</v>
      </c>
      <c r="X123" s="197" t="str">
        <f t="shared" si="45"/>
        <v>f</v>
      </c>
      <c r="Y123" s="196">
        <f>'[1]3bmini'!O421</f>
        <v>0</v>
      </c>
      <c r="Z123" s="196">
        <f>'[1]3bmini'!P422</f>
        <v>0</v>
      </c>
      <c r="AA123" s="196">
        <f>'[1]3bmini'!Q423</f>
        <v>0</v>
      </c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</row>
    <row r="124" spans="1:37" ht="13.5" customHeight="1">
      <c r="A124" s="213"/>
      <c r="B124" s="232"/>
      <c r="C124" s="212" t="s">
        <v>113</v>
      </c>
      <c r="D124" s="211">
        <f aca="true" t="shared" si="54" ref="D124:U124">SUM(D118:D123)</f>
        <v>368</v>
      </c>
      <c r="E124" s="211">
        <f t="shared" si="54"/>
        <v>341</v>
      </c>
      <c r="F124" s="211">
        <f t="shared" si="54"/>
        <v>9398</v>
      </c>
      <c r="G124" s="211">
        <f t="shared" si="54"/>
        <v>1847</v>
      </c>
      <c r="H124" s="211">
        <f t="shared" si="54"/>
        <v>3327</v>
      </c>
      <c r="I124" s="211">
        <f t="shared" si="54"/>
        <v>2389</v>
      </c>
      <c r="J124" s="211">
        <f t="shared" si="54"/>
        <v>1475</v>
      </c>
      <c r="K124" s="211">
        <f t="shared" si="54"/>
        <v>368</v>
      </c>
      <c r="L124" s="211">
        <f t="shared" si="54"/>
        <v>0</v>
      </c>
      <c r="M124" s="211">
        <f t="shared" si="54"/>
        <v>0</v>
      </c>
      <c r="N124" s="211">
        <f t="shared" si="54"/>
        <v>99</v>
      </c>
      <c r="O124" s="211">
        <f t="shared" si="54"/>
        <v>4</v>
      </c>
      <c r="P124" s="211">
        <f t="shared" si="54"/>
        <v>0</v>
      </c>
      <c r="Q124" s="211">
        <f t="shared" si="54"/>
        <v>7476</v>
      </c>
      <c r="R124" s="211">
        <f t="shared" si="54"/>
        <v>0</v>
      </c>
      <c r="S124" s="211">
        <f t="shared" si="54"/>
        <v>29</v>
      </c>
      <c r="T124" s="211">
        <f t="shared" si="54"/>
        <v>11</v>
      </c>
      <c r="U124" s="211">
        <f t="shared" si="54"/>
        <v>7516</v>
      </c>
      <c r="V124" s="197">
        <f t="shared" si="43"/>
        <v>0</v>
      </c>
      <c r="W124" s="197">
        <f t="shared" si="44"/>
        <v>0</v>
      </c>
      <c r="X124" s="197" t="str">
        <f t="shared" si="45"/>
        <v>f</v>
      </c>
      <c r="Y124" s="196"/>
      <c r="Z124" s="196"/>
      <c r="AA124" s="196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</row>
    <row r="125" spans="1:37" ht="20.25" customHeight="1">
      <c r="A125" s="272" t="s">
        <v>146</v>
      </c>
      <c r="B125" s="234"/>
      <c r="C125" s="230"/>
      <c r="D125" s="211">
        <f aca="true" t="shared" si="55" ref="D125:U125">SUM(D18+D22+D32+D37+D45+D57+D67+D83+D92+D96+D106+D117+D124)</f>
        <v>5101</v>
      </c>
      <c r="E125" s="211">
        <f t="shared" si="55"/>
        <v>4671</v>
      </c>
      <c r="F125" s="211">
        <f t="shared" si="55"/>
        <v>110067</v>
      </c>
      <c r="G125" s="211">
        <f t="shared" si="55"/>
        <v>21489</v>
      </c>
      <c r="H125" s="211">
        <f t="shared" si="55"/>
        <v>49452</v>
      </c>
      <c r="I125" s="211">
        <f t="shared" si="55"/>
        <v>32342</v>
      </c>
      <c r="J125" s="211">
        <f t="shared" si="55"/>
        <v>20676</v>
      </c>
      <c r="K125" s="211">
        <f t="shared" si="55"/>
        <v>551</v>
      </c>
      <c r="L125" s="211">
        <f t="shared" si="55"/>
        <v>2318</v>
      </c>
      <c r="M125" s="211">
        <f t="shared" si="55"/>
        <v>2195</v>
      </c>
      <c r="N125" s="211">
        <f t="shared" si="55"/>
        <v>1379</v>
      </c>
      <c r="O125" s="211">
        <f t="shared" si="55"/>
        <v>17</v>
      </c>
      <c r="P125" s="211">
        <f t="shared" si="55"/>
        <v>1</v>
      </c>
      <c r="Q125" s="211">
        <f t="shared" si="55"/>
        <v>93116</v>
      </c>
      <c r="R125" s="211">
        <f t="shared" si="55"/>
        <v>0</v>
      </c>
      <c r="S125" s="211">
        <f t="shared" si="55"/>
        <v>598</v>
      </c>
      <c r="T125" s="211">
        <f t="shared" si="55"/>
        <v>103</v>
      </c>
      <c r="U125" s="211">
        <f t="shared" si="55"/>
        <v>93817</v>
      </c>
      <c r="V125" s="197">
        <f t="shared" si="43"/>
        <v>4550</v>
      </c>
      <c r="W125" s="197">
        <f t="shared" si="44"/>
        <v>4513</v>
      </c>
      <c r="X125" s="197" t="str">
        <f t="shared" si="45"/>
        <v>f</v>
      </c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</row>
    <row r="126" spans="1:37" ht="11.25" customHeight="1">
      <c r="A126" s="205"/>
      <c r="B126" s="204"/>
      <c r="C126" s="196"/>
      <c r="D126" s="196"/>
      <c r="E126" s="196"/>
      <c r="F126" s="196"/>
      <c r="G126" s="196"/>
      <c r="H126" s="202"/>
      <c r="I126" s="203"/>
      <c r="J126" s="202"/>
      <c r="K126" s="201"/>
      <c r="L126" s="196"/>
      <c r="M126" s="196"/>
      <c r="N126" s="200"/>
      <c r="O126" s="200"/>
      <c r="P126" s="199"/>
      <c r="Q126" s="198"/>
      <c r="R126" s="198"/>
      <c r="S126" s="198"/>
      <c r="T126" s="198">
        <f>+T18+T22+T32+T32+T37+T45+T57+T67+T83+T92+T96+T106+T117</f>
        <v>97</v>
      </c>
      <c r="U126" s="196"/>
      <c r="V126" s="197"/>
      <c r="W126" s="197"/>
      <c r="X126" s="197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</row>
    <row r="127" spans="1:37" ht="11.25" customHeight="1">
      <c r="A127" s="205"/>
      <c r="B127" s="204"/>
      <c r="C127" s="196"/>
      <c r="D127" s="196"/>
      <c r="E127" s="196"/>
      <c r="F127" s="196"/>
      <c r="G127" s="196"/>
      <c r="H127" s="202"/>
      <c r="I127" s="203"/>
      <c r="J127" s="202"/>
      <c r="K127" s="201"/>
      <c r="L127" s="196"/>
      <c r="M127" s="196"/>
      <c r="N127" s="200"/>
      <c r="O127" s="200"/>
      <c r="P127" s="199"/>
      <c r="Q127" s="198"/>
      <c r="R127" s="198"/>
      <c r="S127" s="198"/>
      <c r="T127" s="198"/>
      <c r="U127" s="196"/>
      <c r="V127" s="197"/>
      <c r="W127" s="197"/>
      <c r="X127" s="197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</row>
    <row r="128" spans="1:37" ht="11.25" customHeight="1">
      <c r="A128" s="205"/>
      <c r="B128" s="204"/>
      <c r="C128" s="196"/>
      <c r="D128" s="196"/>
      <c r="E128" s="196"/>
      <c r="F128" s="196"/>
      <c r="G128" s="196"/>
      <c r="H128" s="202"/>
      <c r="I128" s="203"/>
      <c r="J128" s="202"/>
      <c r="K128" s="201"/>
      <c r="L128" s="196"/>
      <c r="M128" s="196"/>
      <c r="N128" s="200"/>
      <c r="O128" s="200"/>
      <c r="P128" s="199"/>
      <c r="Q128" s="198"/>
      <c r="R128" s="198"/>
      <c r="S128" s="198"/>
      <c r="T128" s="209"/>
      <c r="U128" s="196"/>
      <c r="V128" s="197"/>
      <c r="W128" s="197"/>
      <c r="X128" s="197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</row>
    <row r="129" spans="1:37" ht="16.5" customHeight="1">
      <c r="A129" s="205"/>
      <c r="B129" s="204"/>
      <c r="C129" s="196"/>
      <c r="D129" s="196"/>
      <c r="E129" s="196"/>
      <c r="F129" s="196"/>
      <c r="G129" s="196"/>
      <c r="H129" s="202"/>
      <c r="I129" s="203"/>
      <c r="J129" s="202"/>
      <c r="K129" s="201"/>
      <c r="L129" s="273" t="s">
        <v>303</v>
      </c>
      <c r="M129" s="238"/>
      <c r="N129" s="200"/>
      <c r="O129" s="200"/>
      <c r="P129" s="199"/>
      <c r="Q129" s="198"/>
      <c r="R129" s="198"/>
      <c r="S129" s="198"/>
      <c r="T129" s="209">
        <f>+T117+T92+T67+T37+T22+T18</f>
        <v>45</v>
      </c>
      <c r="U129" s="198"/>
      <c r="V129" s="197"/>
      <c r="W129" s="197"/>
      <c r="X129" s="197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</row>
    <row r="130" spans="1:37" ht="11.25" customHeight="1">
      <c r="A130" s="205"/>
      <c r="B130" s="204"/>
      <c r="C130" s="196"/>
      <c r="D130" s="196"/>
      <c r="E130" s="196"/>
      <c r="F130" s="273" t="s">
        <v>302</v>
      </c>
      <c r="G130" s="238"/>
      <c r="H130" s="238"/>
      <c r="I130" s="238"/>
      <c r="J130" s="238"/>
      <c r="K130" s="201"/>
      <c r="L130" s="196">
        <f>'[1]6mini'!D124</f>
        <v>17474</v>
      </c>
      <c r="M130" s="196">
        <f>'[1]6mini'!E124</f>
        <v>17033</v>
      </c>
      <c r="N130" s="200"/>
      <c r="O130" s="200"/>
      <c r="P130" s="199"/>
      <c r="Q130" s="198">
        <f>+L125+M125</f>
        <v>4513</v>
      </c>
      <c r="R130" s="198"/>
      <c r="S130" s="198"/>
      <c r="T130" s="198"/>
      <c r="U130" s="196"/>
      <c r="V130" s="197"/>
      <c r="W130" s="197"/>
      <c r="X130" s="197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</row>
    <row r="131" spans="1:37" ht="11.25" customHeight="1">
      <c r="A131" s="205"/>
      <c r="B131" s="204"/>
      <c r="C131" s="196"/>
      <c r="D131" s="196"/>
      <c r="E131" s="196" t="s">
        <v>301</v>
      </c>
      <c r="F131" s="196">
        <f>'[1]2bmini'!H648</f>
        <v>110067</v>
      </c>
      <c r="G131" s="196">
        <f>'[1]2bmini'!H649</f>
        <v>21489</v>
      </c>
      <c r="H131" s="202">
        <f>'[1]4amini'!K642</f>
        <v>49452</v>
      </c>
      <c r="I131" s="203">
        <f>'[1]4amini'!F642</f>
        <v>32342</v>
      </c>
      <c r="J131" s="202">
        <f>'[1]4amini'!M642</f>
        <v>20676</v>
      </c>
      <c r="K131" s="201"/>
      <c r="L131" s="196">
        <f>'[1]6mini'!G124</f>
        <v>2318</v>
      </c>
      <c r="M131" s="196">
        <f>'[1]6mini'!H124</f>
        <v>2195</v>
      </c>
      <c r="N131" s="200"/>
      <c r="O131" s="200"/>
      <c r="P131" s="199"/>
      <c r="Q131" s="198"/>
      <c r="R131" s="198"/>
      <c r="S131" s="198"/>
      <c r="T131" s="198"/>
      <c r="U131" s="196"/>
      <c r="V131" s="197"/>
      <c r="W131" s="197"/>
      <c r="X131" s="197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</row>
    <row r="132" spans="1:37" ht="11.25" customHeight="1">
      <c r="A132" s="205"/>
      <c r="B132" s="204"/>
      <c r="C132" s="196"/>
      <c r="D132" s="196"/>
      <c r="E132" s="196"/>
      <c r="F132" s="196"/>
      <c r="G132" s="196"/>
      <c r="H132" s="202"/>
      <c r="I132" s="203"/>
      <c r="J132" s="202"/>
      <c r="K132" s="201"/>
      <c r="L132" s="196"/>
      <c r="M132" s="196"/>
      <c r="N132" s="200"/>
      <c r="O132" s="200"/>
      <c r="P132" s="199"/>
      <c r="Q132" s="198"/>
      <c r="R132" s="198"/>
      <c r="S132" s="198"/>
      <c r="T132" s="198"/>
      <c r="U132" s="196"/>
      <c r="V132" s="197"/>
      <c r="W132" s="197"/>
      <c r="X132" s="197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</row>
    <row r="133" spans="1:37" ht="11.25" customHeight="1">
      <c r="A133" s="205"/>
      <c r="B133" s="204"/>
      <c r="C133" s="196"/>
      <c r="D133" s="196"/>
      <c r="E133" s="196"/>
      <c r="F133" s="196">
        <f>+F131-F125</f>
        <v>0</v>
      </c>
      <c r="G133" s="196">
        <f>+G131-G125</f>
        <v>0</v>
      </c>
      <c r="H133" s="196">
        <f>+H131-H125</f>
        <v>0</v>
      </c>
      <c r="I133" s="196">
        <f>+I131-I125</f>
        <v>0</v>
      </c>
      <c r="J133" s="196">
        <f>+J131-J125</f>
        <v>0</v>
      </c>
      <c r="K133" s="201"/>
      <c r="L133" s="196"/>
      <c r="M133" s="196"/>
      <c r="N133" s="200"/>
      <c r="O133" s="200"/>
      <c r="P133" s="199"/>
      <c r="Q133" s="198"/>
      <c r="R133" s="198"/>
      <c r="S133" s="198"/>
      <c r="T133" s="198"/>
      <c r="U133" s="196"/>
      <c r="V133" s="197"/>
      <c r="W133" s="197"/>
      <c r="X133" s="197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</row>
    <row r="134" spans="1:37" ht="11.25" customHeight="1">
      <c r="A134" s="205"/>
      <c r="B134" s="204"/>
      <c r="C134" s="196"/>
      <c r="D134" s="196"/>
      <c r="E134" s="196"/>
      <c r="F134" s="196"/>
      <c r="G134" s="196"/>
      <c r="H134" s="202"/>
      <c r="I134" s="203"/>
      <c r="J134" s="202"/>
      <c r="K134" s="201"/>
      <c r="L134" s="196"/>
      <c r="M134" s="196"/>
      <c r="N134" s="200"/>
      <c r="O134" s="200"/>
      <c r="P134" s="199"/>
      <c r="Q134" s="198"/>
      <c r="R134" s="198"/>
      <c r="S134" s="198"/>
      <c r="T134" s="198"/>
      <c r="U134" s="196"/>
      <c r="V134" s="197"/>
      <c r="W134" s="197"/>
      <c r="X134" s="197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</row>
    <row r="135" spans="1:37" ht="11.25" customHeight="1">
      <c r="A135" s="205"/>
      <c r="B135" s="204"/>
      <c r="C135" s="196"/>
      <c r="D135" s="196"/>
      <c r="E135" s="196"/>
      <c r="F135" s="196"/>
      <c r="G135" s="196"/>
      <c r="H135" s="202"/>
      <c r="I135" s="203"/>
      <c r="J135" s="202">
        <f>'[1]4amini'!N641</f>
        <v>250</v>
      </c>
      <c r="K135" s="201"/>
      <c r="L135" s="196"/>
      <c r="M135" s="196"/>
      <c r="N135" s="200"/>
      <c r="O135" s="200"/>
      <c r="P135" s="199"/>
      <c r="Q135" s="198"/>
      <c r="R135" s="198"/>
      <c r="S135" s="198"/>
      <c r="T135" s="198"/>
      <c r="U135" s="196"/>
      <c r="V135" s="197"/>
      <c r="W135" s="197"/>
      <c r="X135" s="197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</row>
    <row r="136" spans="1:37" ht="11.25" customHeight="1">
      <c r="A136" s="205"/>
      <c r="B136" s="204"/>
      <c r="C136" s="196"/>
      <c r="D136" s="196"/>
      <c r="E136" s="196"/>
      <c r="F136" s="196"/>
      <c r="G136" s="196"/>
      <c r="H136" s="202"/>
      <c r="I136" s="208">
        <f>'[1]4amini'!G641</f>
        <v>24.276190476190475</v>
      </c>
      <c r="J136" s="207">
        <f>'[1]4amini'!O641</f>
        <v>24.60952380952381</v>
      </c>
      <c r="K136" s="201"/>
      <c r="L136" s="196"/>
      <c r="M136" s="206">
        <f>'[1]6mini'!J124</f>
        <v>2.8863636363636367</v>
      </c>
      <c r="N136" s="200"/>
      <c r="O136" s="200"/>
      <c r="P136" s="199"/>
      <c r="Q136" s="198"/>
      <c r="R136" s="198"/>
      <c r="S136" s="198"/>
      <c r="T136" s="198"/>
      <c r="U136" s="196"/>
      <c r="V136" s="197"/>
      <c r="W136" s="197"/>
      <c r="X136" s="197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</row>
    <row r="137" spans="1:37" ht="11.25" customHeight="1">
      <c r="A137" s="205"/>
      <c r="B137" s="204"/>
      <c r="C137" s="196"/>
      <c r="D137" s="196"/>
      <c r="E137" s="196"/>
      <c r="F137" s="196"/>
      <c r="G137" s="196"/>
      <c r="H137" s="202"/>
      <c r="I137" s="203"/>
      <c r="J137" s="202"/>
      <c r="K137" s="201"/>
      <c r="L137" s="196"/>
      <c r="M137" s="196"/>
      <c r="N137" s="200"/>
      <c r="O137" s="200"/>
      <c r="P137" s="199"/>
      <c r="Q137" s="198"/>
      <c r="R137" s="198"/>
      <c r="S137" s="198"/>
      <c r="T137" s="198"/>
      <c r="U137" s="196"/>
      <c r="V137" s="197"/>
      <c r="W137" s="197"/>
      <c r="X137" s="197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</row>
    <row r="138" spans="1:37" ht="11.25" customHeight="1">
      <c r="A138" s="205"/>
      <c r="B138" s="204"/>
      <c r="C138" s="196"/>
      <c r="D138" s="196"/>
      <c r="E138" s="196"/>
      <c r="F138" s="196"/>
      <c r="G138" s="196"/>
      <c r="H138" s="202"/>
      <c r="I138" s="203"/>
      <c r="J138" s="202"/>
      <c r="K138" s="201"/>
      <c r="L138" s="196"/>
      <c r="M138" s="196"/>
      <c r="N138" s="200"/>
      <c r="O138" s="200"/>
      <c r="P138" s="199"/>
      <c r="Q138" s="198"/>
      <c r="R138" s="198"/>
      <c r="S138" s="198"/>
      <c r="T138" s="198"/>
      <c r="U138" s="196"/>
      <c r="V138" s="197"/>
      <c r="W138" s="197"/>
      <c r="X138" s="197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</row>
    <row r="139" spans="1:37" ht="11.25" customHeight="1">
      <c r="A139" s="205"/>
      <c r="B139" s="204"/>
      <c r="C139" s="196"/>
      <c r="D139" s="196"/>
      <c r="E139" s="196"/>
      <c r="F139" s="196"/>
      <c r="G139" s="196"/>
      <c r="H139" s="202"/>
      <c r="I139" s="203"/>
      <c r="J139" s="202"/>
      <c r="K139" s="201"/>
      <c r="L139" s="196"/>
      <c r="M139" s="196"/>
      <c r="N139" s="200"/>
      <c r="O139" s="200"/>
      <c r="P139" s="199"/>
      <c r="Q139" s="198"/>
      <c r="R139" s="198"/>
      <c r="S139" s="198"/>
      <c r="T139" s="198"/>
      <c r="U139" s="196"/>
      <c r="V139" s="197"/>
      <c r="W139" s="197"/>
      <c r="X139" s="197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</row>
    <row r="140" spans="1:37" ht="11.25" customHeight="1">
      <c r="A140" s="205"/>
      <c r="B140" s="204"/>
      <c r="C140" s="196"/>
      <c r="D140" s="196"/>
      <c r="E140" s="196"/>
      <c r="F140" s="196"/>
      <c r="G140" s="196"/>
      <c r="H140" s="202"/>
      <c r="I140" s="203"/>
      <c r="J140" s="202"/>
      <c r="K140" s="201"/>
      <c r="L140" s="196"/>
      <c r="M140" s="196"/>
      <c r="N140" s="200"/>
      <c r="O140" s="200"/>
      <c r="P140" s="199"/>
      <c r="Q140" s="198"/>
      <c r="R140" s="198"/>
      <c r="S140" s="198"/>
      <c r="T140" s="198"/>
      <c r="U140" s="196"/>
      <c r="V140" s="197"/>
      <c r="W140" s="197"/>
      <c r="X140" s="197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</row>
    <row r="141" spans="1:37" ht="11.25" customHeight="1">
      <c r="A141" s="205"/>
      <c r="B141" s="204"/>
      <c r="C141" s="196"/>
      <c r="D141" s="196"/>
      <c r="E141" s="196"/>
      <c r="F141" s="196"/>
      <c r="G141" s="196"/>
      <c r="H141" s="202"/>
      <c r="I141" s="203"/>
      <c r="J141" s="202"/>
      <c r="K141" s="201"/>
      <c r="L141" s="196"/>
      <c r="M141" s="196"/>
      <c r="N141" s="200"/>
      <c r="O141" s="200"/>
      <c r="P141" s="199"/>
      <c r="Q141" s="198"/>
      <c r="R141" s="198"/>
      <c r="S141" s="198"/>
      <c r="T141" s="198"/>
      <c r="U141" s="196"/>
      <c r="V141" s="197"/>
      <c r="W141" s="197"/>
      <c r="X141" s="197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</row>
    <row r="142" spans="1:37" ht="11.25" customHeight="1">
      <c r="A142" s="205"/>
      <c r="B142" s="204"/>
      <c r="C142" s="196"/>
      <c r="D142" s="196"/>
      <c r="E142" s="196"/>
      <c r="F142" s="196"/>
      <c r="G142" s="196"/>
      <c r="H142" s="202"/>
      <c r="I142" s="203"/>
      <c r="J142" s="202"/>
      <c r="K142" s="201"/>
      <c r="L142" s="196"/>
      <c r="M142" s="196"/>
      <c r="N142" s="200"/>
      <c r="O142" s="200"/>
      <c r="P142" s="199"/>
      <c r="Q142" s="198"/>
      <c r="R142" s="198"/>
      <c r="S142" s="198"/>
      <c r="T142" s="198"/>
      <c r="U142" s="196"/>
      <c r="V142" s="197"/>
      <c r="W142" s="197"/>
      <c r="X142" s="197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</row>
    <row r="143" spans="1:37" ht="11.25" customHeight="1">
      <c r="A143" s="205"/>
      <c r="B143" s="204"/>
      <c r="C143" s="196"/>
      <c r="D143" s="196"/>
      <c r="E143" s="196"/>
      <c r="F143" s="196"/>
      <c r="G143" s="196"/>
      <c r="H143" s="202"/>
      <c r="I143" s="203"/>
      <c r="J143" s="202"/>
      <c r="K143" s="201"/>
      <c r="L143" s="196"/>
      <c r="M143" s="196"/>
      <c r="N143" s="200"/>
      <c r="O143" s="200"/>
      <c r="P143" s="199"/>
      <c r="Q143" s="198"/>
      <c r="R143" s="198"/>
      <c r="S143" s="198"/>
      <c r="T143" s="198"/>
      <c r="U143" s="196"/>
      <c r="V143" s="197"/>
      <c r="W143" s="197"/>
      <c r="X143" s="197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</row>
    <row r="144" spans="1:37" ht="11.25" customHeight="1">
      <c r="A144" s="205"/>
      <c r="B144" s="204"/>
      <c r="C144" s="196"/>
      <c r="D144" s="196"/>
      <c r="E144" s="196"/>
      <c r="F144" s="196"/>
      <c r="G144" s="196"/>
      <c r="H144" s="202"/>
      <c r="I144" s="203"/>
      <c r="J144" s="202"/>
      <c r="K144" s="201"/>
      <c r="L144" s="196"/>
      <c r="M144" s="196"/>
      <c r="N144" s="200"/>
      <c r="O144" s="200"/>
      <c r="P144" s="199"/>
      <c r="Q144" s="198"/>
      <c r="R144" s="198"/>
      <c r="S144" s="198"/>
      <c r="T144" s="198"/>
      <c r="U144" s="196"/>
      <c r="V144" s="197"/>
      <c r="W144" s="197"/>
      <c r="X144" s="197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</row>
    <row r="145" spans="1:37" ht="11.25" customHeight="1">
      <c r="A145" s="205"/>
      <c r="B145" s="204"/>
      <c r="C145" s="196"/>
      <c r="D145" s="196"/>
      <c r="E145" s="196"/>
      <c r="F145" s="196"/>
      <c r="G145" s="196"/>
      <c r="H145" s="202"/>
      <c r="I145" s="203"/>
      <c r="J145" s="202"/>
      <c r="K145" s="201"/>
      <c r="L145" s="196"/>
      <c r="M145" s="196"/>
      <c r="N145" s="200"/>
      <c r="O145" s="200"/>
      <c r="P145" s="199"/>
      <c r="Q145" s="198"/>
      <c r="R145" s="198"/>
      <c r="S145" s="198"/>
      <c r="T145" s="198"/>
      <c r="U145" s="196"/>
      <c r="V145" s="197"/>
      <c r="W145" s="197"/>
      <c r="X145" s="197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</row>
    <row r="146" spans="1:37" ht="11.25" customHeight="1">
      <c r="A146" s="205"/>
      <c r="B146" s="204"/>
      <c r="C146" s="196"/>
      <c r="D146" s="196"/>
      <c r="E146" s="196"/>
      <c r="F146" s="196"/>
      <c r="G146" s="196"/>
      <c r="H146" s="202"/>
      <c r="I146" s="203"/>
      <c r="J146" s="202"/>
      <c r="K146" s="201"/>
      <c r="L146" s="196"/>
      <c r="M146" s="196"/>
      <c r="N146" s="200"/>
      <c r="O146" s="200"/>
      <c r="P146" s="199"/>
      <c r="Q146" s="198"/>
      <c r="R146" s="198"/>
      <c r="S146" s="198"/>
      <c r="T146" s="198"/>
      <c r="U146" s="196"/>
      <c r="V146" s="197"/>
      <c r="W146" s="197"/>
      <c r="X146" s="197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</row>
    <row r="147" spans="1:37" ht="11.25" customHeight="1">
      <c r="A147" s="205"/>
      <c r="B147" s="204"/>
      <c r="C147" s="196"/>
      <c r="D147" s="196"/>
      <c r="E147" s="196"/>
      <c r="F147" s="196"/>
      <c r="G147" s="196"/>
      <c r="H147" s="202"/>
      <c r="I147" s="203"/>
      <c r="J147" s="202"/>
      <c r="K147" s="201"/>
      <c r="L147" s="196"/>
      <c r="M147" s="196"/>
      <c r="N147" s="200"/>
      <c r="O147" s="200"/>
      <c r="P147" s="199"/>
      <c r="Q147" s="198"/>
      <c r="R147" s="198"/>
      <c r="S147" s="198"/>
      <c r="T147" s="198"/>
      <c r="U147" s="196"/>
      <c r="V147" s="197"/>
      <c r="W147" s="197"/>
      <c r="X147" s="197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</row>
    <row r="148" spans="1:37" ht="11.25" customHeight="1">
      <c r="A148" s="205"/>
      <c r="B148" s="204"/>
      <c r="C148" s="196"/>
      <c r="D148" s="196"/>
      <c r="E148" s="196"/>
      <c r="F148" s="196"/>
      <c r="G148" s="196"/>
      <c r="H148" s="202"/>
      <c r="I148" s="203"/>
      <c r="J148" s="202"/>
      <c r="K148" s="201"/>
      <c r="L148" s="196"/>
      <c r="M148" s="196"/>
      <c r="N148" s="200"/>
      <c r="O148" s="200"/>
      <c r="P148" s="199"/>
      <c r="Q148" s="198"/>
      <c r="R148" s="198"/>
      <c r="S148" s="198"/>
      <c r="T148" s="198"/>
      <c r="U148" s="196"/>
      <c r="V148" s="197"/>
      <c r="W148" s="197"/>
      <c r="X148" s="197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</row>
    <row r="149" spans="1:37" ht="11.25" customHeight="1">
      <c r="A149" s="205"/>
      <c r="B149" s="204"/>
      <c r="C149" s="196"/>
      <c r="D149" s="196"/>
      <c r="E149" s="196"/>
      <c r="F149" s="196"/>
      <c r="G149" s="196"/>
      <c r="H149" s="202"/>
      <c r="I149" s="203"/>
      <c r="J149" s="202"/>
      <c r="K149" s="201"/>
      <c r="L149" s="196"/>
      <c r="M149" s="196"/>
      <c r="N149" s="200"/>
      <c r="O149" s="200"/>
      <c r="P149" s="199"/>
      <c r="Q149" s="198"/>
      <c r="R149" s="198"/>
      <c r="S149" s="198"/>
      <c r="T149" s="198"/>
      <c r="U149" s="196"/>
      <c r="V149" s="197"/>
      <c r="W149" s="197"/>
      <c r="X149" s="197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</row>
    <row r="150" spans="1:37" ht="11.25" customHeight="1">
      <c r="A150" s="205"/>
      <c r="B150" s="204"/>
      <c r="C150" s="196"/>
      <c r="D150" s="196"/>
      <c r="E150" s="196"/>
      <c r="F150" s="196"/>
      <c r="G150" s="196"/>
      <c r="H150" s="202"/>
      <c r="I150" s="203"/>
      <c r="J150" s="202"/>
      <c r="K150" s="201"/>
      <c r="L150" s="196"/>
      <c r="M150" s="196"/>
      <c r="N150" s="200"/>
      <c r="O150" s="200"/>
      <c r="P150" s="199"/>
      <c r="Q150" s="198"/>
      <c r="R150" s="198"/>
      <c r="S150" s="198"/>
      <c r="T150" s="198"/>
      <c r="U150" s="196"/>
      <c r="V150" s="197"/>
      <c r="W150" s="197"/>
      <c r="X150" s="197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</row>
    <row r="151" spans="1:37" ht="11.25" customHeight="1">
      <c r="A151" s="205"/>
      <c r="B151" s="204"/>
      <c r="C151" s="196"/>
      <c r="D151" s="196"/>
      <c r="E151" s="196"/>
      <c r="F151" s="196"/>
      <c r="G151" s="196"/>
      <c r="H151" s="202"/>
      <c r="I151" s="203"/>
      <c r="J151" s="202"/>
      <c r="K151" s="201"/>
      <c r="L151" s="196"/>
      <c r="M151" s="196"/>
      <c r="N151" s="200"/>
      <c r="O151" s="200"/>
      <c r="P151" s="199"/>
      <c r="Q151" s="198"/>
      <c r="R151" s="198"/>
      <c r="S151" s="198"/>
      <c r="T151" s="198"/>
      <c r="U151" s="196"/>
      <c r="V151" s="197"/>
      <c r="W151" s="197"/>
      <c r="X151" s="197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</row>
    <row r="152" spans="1:37" ht="11.25" customHeight="1">
      <c r="A152" s="205"/>
      <c r="B152" s="204"/>
      <c r="C152" s="196"/>
      <c r="D152" s="196"/>
      <c r="E152" s="196"/>
      <c r="F152" s="196"/>
      <c r="G152" s="196"/>
      <c r="H152" s="202"/>
      <c r="I152" s="203"/>
      <c r="J152" s="202"/>
      <c r="K152" s="201"/>
      <c r="L152" s="196"/>
      <c r="M152" s="196"/>
      <c r="N152" s="200"/>
      <c r="O152" s="200"/>
      <c r="P152" s="199"/>
      <c r="Q152" s="198"/>
      <c r="R152" s="198"/>
      <c r="S152" s="198"/>
      <c r="T152" s="198"/>
      <c r="U152" s="196"/>
      <c r="V152" s="197"/>
      <c r="W152" s="197"/>
      <c r="X152" s="197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</row>
    <row r="153" spans="1:37" ht="11.25" customHeight="1">
      <c r="A153" s="205"/>
      <c r="B153" s="204"/>
      <c r="C153" s="196"/>
      <c r="D153" s="196"/>
      <c r="E153" s="196"/>
      <c r="F153" s="196"/>
      <c r="G153" s="196"/>
      <c r="H153" s="202"/>
      <c r="I153" s="203"/>
      <c r="J153" s="202"/>
      <c r="K153" s="201"/>
      <c r="L153" s="196"/>
      <c r="M153" s="196"/>
      <c r="N153" s="200"/>
      <c r="O153" s="200"/>
      <c r="P153" s="199"/>
      <c r="Q153" s="198"/>
      <c r="R153" s="198"/>
      <c r="S153" s="198"/>
      <c r="T153" s="198"/>
      <c r="U153" s="196"/>
      <c r="V153" s="197"/>
      <c r="W153" s="197"/>
      <c r="X153" s="197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</row>
    <row r="154" spans="1:37" ht="11.25" customHeight="1">
      <c r="A154" s="205"/>
      <c r="B154" s="204"/>
      <c r="C154" s="196"/>
      <c r="D154" s="196"/>
      <c r="E154" s="196"/>
      <c r="F154" s="196"/>
      <c r="G154" s="196"/>
      <c r="H154" s="202"/>
      <c r="I154" s="203"/>
      <c r="J154" s="202"/>
      <c r="K154" s="201"/>
      <c r="L154" s="196"/>
      <c r="M154" s="196"/>
      <c r="N154" s="200"/>
      <c r="O154" s="200"/>
      <c r="P154" s="199"/>
      <c r="Q154" s="198"/>
      <c r="R154" s="198"/>
      <c r="S154" s="198"/>
      <c r="T154" s="198"/>
      <c r="U154" s="196"/>
      <c r="V154" s="197"/>
      <c r="W154" s="197"/>
      <c r="X154" s="197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</row>
    <row r="155" spans="1:37" ht="11.25" customHeight="1">
      <c r="A155" s="205"/>
      <c r="B155" s="204"/>
      <c r="C155" s="196"/>
      <c r="D155" s="196"/>
      <c r="E155" s="196"/>
      <c r="F155" s="196"/>
      <c r="G155" s="196"/>
      <c r="H155" s="202"/>
      <c r="I155" s="203"/>
      <c r="J155" s="202"/>
      <c r="K155" s="201"/>
      <c r="L155" s="196"/>
      <c r="M155" s="196"/>
      <c r="N155" s="200"/>
      <c r="O155" s="200"/>
      <c r="P155" s="199"/>
      <c r="Q155" s="198"/>
      <c r="R155" s="198"/>
      <c r="S155" s="198"/>
      <c r="T155" s="198"/>
      <c r="U155" s="196"/>
      <c r="V155" s="197"/>
      <c r="W155" s="197"/>
      <c r="X155" s="197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</row>
    <row r="156" spans="1:37" ht="11.25" customHeight="1">
      <c r="A156" s="205"/>
      <c r="B156" s="204"/>
      <c r="C156" s="196"/>
      <c r="D156" s="196"/>
      <c r="E156" s="196"/>
      <c r="F156" s="196"/>
      <c r="G156" s="196"/>
      <c r="H156" s="202"/>
      <c r="I156" s="203"/>
      <c r="J156" s="202"/>
      <c r="K156" s="201"/>
      <c r="L156" s="196"/>
      <c r="M156" s="196"/>
      <c r="N156" s="200"/>
      <c r="O156" s="200"/>
      <c r="P156" s="199"/>
      <c r="Q156" s="198"/>
      <c r="R156" s="198"/>
      <c r="S156" s="198"/>
      <c r="T156" s="198"/>
      <c r="U156" s="196"/>
      <c r="V156" s="197"/>
      <c r="W156" s="197"/>
      <c r="X156" s="197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</row>
    <row r="157" spans="1:37" ht="11.25" customHeight="1">
      <c r="A157" s="205"/>
      <c r="B157" s="204"/>
      <c r="C157" s="196"/>
      <c r="D157" s="196"/>
      <c r="E157" s="196"/>
      <c r="F157" s="196"/>
      <c r="G157" s="196"/>
      <c r="H157" s="202"/>
      <c r="I157" s="203"/>
      <c r="J157" s="202"/>
      <c r="K157" s="201"/>
      <c r="L157" s="196"/>
      <c r="M157" s="196"/>
      <c r="N157" s="200"/>
      <c r="O157" s="200"/>
      <c r="P157" s="199"/>
      <c r="Q157" s="198"/>
      <c r="R157" s="198"/>
      <c r="S157" s="198"/>
      <c r="T157" s="198"/>
      <c r="U157" s="196"/>
      <c r="V157" s="197"/>
      <c r="W157" s="197"/>
      <c r="X157" s="197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</row>
    <row r="158" spans="1:37" ht="11.25" customHeight="1">
      <c r="A158" s="205"/>
      <c r="B158" s="204"/>
      <c r="C158" s="196"/>
      <c r="D158" s="196"/>
      <c r="E158" s="196"/>
      <c r="F158" s="196"/>
      <c r="G158" s="196"/>
      <c r="H158" s="202"/>
      <c r="I158" s="203"/>
      <c r="J158" s="202"/>
      <c r="K158" s="201"/>
      <c r="L158" s="196"/>
      <c r="M158" s="196"/>
      <c r="N158" s="200"/>
      <c r="O158" s="200"/>
      <c r="P158" s="199"/>
      <c r="Q158" s="198"/>
      <c r="R158" s="198"/>
      <c r="S158" s="198"/>
      <c r="T158" s="198"/>
      <c r="U158" s="196"/>
      <c r="V158" s="197"/>
      <c r="W158" s="197"/>
      <c r="X158" s="197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</row>
    <row r="159" spans="1:37" ht="11.25" customHeight="1">
      <c r="A159" s="205"/>
      <c r="B159" s="204"/>
      <c r="C159" s="196"/>
      <c r="D159" s="196"/>
      <c r="E159" s="196"/>
      <c r="F159" s="196"/>
      <c r="G159" s="196"/>
      <c r="H159" s="202"/>
      <c r="I159" s="203"/>
      <c r="J159" s="202"/>
      <c r="K159" s="201"/>
      <c r="L159" s="196"/>
      <c r="M159" s="196"/>
      <c r="N159" s="200"/>
      <c r="O159" s="200"/>
      <c r="P159" s="199"/>
      <c r="Q159" s="198"/>
      <c r="R159" s="198"/>
      <c r="S159" s="198"/>
      <c r="T159" s="198"/>
      <c r="U159" s="196"/>
      <c r="V159" s="197"/>
      <c r="W159" s="197"/>
      <c r="X159" s="197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</row>
    <row r="160" spans="1:37" ht="11.25" customHeight="1">
      <c r="A160" s="205"/>
      <c r="B160" s="204"/>
      <c r="C160" s="196"/>
      <c r="D160" s="196"/>
      <c r="E160" s="196"/>
      <c r="F160" s="196"/>
      <c r="G160" s="196"/>
      <c r="H160" s="202"/>
      <c r="I160" s="203"/>
      <c r="J160" s="202"/>
      <c r="K160" s="201"/>
      <c r="L160" s="196"/>
      <c r="M160" s="196"/>
      <c r="N160" s="200"/>
      <c r="O160" s="200"/>
      <c r="P160" s="199"/>
      <c r="Q160" s="198"/>
      <c r="R160" s="198"/>
      <c r="S160" s="198"/>
      <c r="T160" s="198"/>
      <c r="U160" s="196"/>
      <c r="V160" s="197"/>
      <c r="W160" s="197"/>
      <c r="X160" s="197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</row>
    <row r="161" spans="1:37" ht="11.25" customHeight="1">
      <c r="A161" s="205"/>
      <c r="B161" s="204"/>
      <c r="C161" s="196"/>
      <c r="D161" s="196"/>
      <c r="E161" s="196"/>
      <c r="F161" s="196"/>
      <c r="G161" s="196"/>
      <c r="H161" s="202"/>
      <c r="I161" s="203"/>
      <c r="J161" s="202"/>
      <c r="K161" s="201"/>
      <c r="L161" s="196"/>
      <c r="M161" s="196"/>
      <c r="N161" s="200"/>
      <c r="O161" s="200"/>
      <c r="P161" s="199"/>
      <c r="Q161" s="198"/>
      <c r="R161" s="198"/>
      <c r="S161" s="198"/>
      <c r="T161" s="198"/>
      <c r="U161" s="196"/>
      <c r="V161" s="197"/>
      <c r="W161" s="197"/>
      <c r="X161" s="197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</row>
    <row r="162" spans="1:37" ht="11.25" customHeight="1">
      <c r="A162" s="205"/>
      <c r="B162" s="204"/>
      <c r="C162" s="196"/>
      <c r="D162" s="196"/>
      <c r="E162" s="196"/>
      <c r="F162" s="196"/>
      <c r="G162" s="196"/>
      <c r="H162" s="202"/>
      <c r="I162" s="203"/>
      <c r="J162" s="202"/>
      <c r="K162" s="201"/>
      <c r="L162" s="196"/>
      <c r="M162" s="196"/>
      <c r="N162" s="200"/>
      <c r="O162" s="200"/>
      <c r="P162" s="199"/>
      <c r="Q162" s="198"/>
      <c r="R162" s="198"/>
      <c r="S162" s="198"/>
      <c r="T162" s="198"/>
      <c r="U162" s="196"/>
      <c r="V162" s="197"/>
      <c r="W162" s="197"/>
      <c r="X162" s="197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</row>
    <row r="163" spans="1:37" ht="11.25" customHeight="1">
      <c r="A163" s="205"/>
      <c r="B163" s="204"/>
      <c r="C163" s="196"/>
      <c r="D163" s="196"/>
      <c r="E163" s="196"/>
      <c r="F163" s="196"/>
      <c r="G163" s="196"/>
      <c r="H163" s="202"/>
      <c r="I163" s="203"/>
      <c r="J163" s="202"/>
      <c r="K163" s="201"/>
      <c r="L163" s="196"/>
      <c r="M163" s="196"/>
      <c r="N163" s="200"/>
      <c r="O163" s="200"/>
      <c r="P163" s="199"/>
      <c r="Q163" s="198"/>
      <c r="R163" s="198"/>
      <c r="S163" s="198"/>
      <c r="T163" s="198"/>
      <c r="U163" s="196"/>
      <c r="V163" s="197"/>
      <c r="W163" s="197"/>
      <c r="X163" s="197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</row>
    <row r="164" spans="1:37" ht="11.25" customHeight="1">
      <c r="A164" s="205"/>
      <c r="B164" s="204"/>
      <c r="C164" s="196"/>
      <c r="D164" s="196"/>
      <c r="E164" s="196"/>
      <c r="F164" s="196"/>
      <c r="G164" s="196"/>
      <c r="H164" s="202"/>
      <c r="I164" s="203"/>
      <c r="J164" s="202"/>
      <c r="K164" s="201"/>
      <c r="L164" s="196"/>
      <c r="M164" s="196"/>
      <c r="N164" s="200"/>
      <c r="O164" s="200"/>
      <c r="P164" s="199"/>
      <c r="Q164" s="198"/>
      <c r="R164" s="198"/>
      <c r="S164" s="198"/>
      <c r="T164" s="198"/>
      <c r="U164" s="196"/>
      <c r="V164" s="197"/>
      <c r="W164" s="197"/>
      <c r="X164" s="197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</row>
    <row r="165" spans="1:37" ht="11.25" customHeight="1">
      <c r="A165" s="205"/>
      <c r="B165" s="204"/>
      <c r="C165" s="196"/>
      <c r="D165" s="196"/>
      <c r="E165" s="196"/>
      <c r="F165" s="196"/>
      <c r="G165" s="196"/>
      <c r="H165" s="202"/>
      <c r="I165" s="203"/>
      <c r="J165" s="202"/>
      <c r="K165" s="201"/>
      <c r="L165" s="196"/>
      <c r="M165" s="196"/>
      <c r="N165" s="200"/>
      <c r="O165" s="200"/>
      <c r="P165" s="199"/>
      <c r="Q165" s="198"/>
      <c r="R165" s="198"/>
      <c r="S165" s="198"/>
      <c r="T165" s="198"/>
      <c r="U165" s="196"/>
      <c r="V165" s="197"/>
      <c r="W165" s="197"/>
      <c r="X165" s="197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</row>
    <row r="166" spans="1:37" ht="11.25" customHeight="1">
      <c r="A166" s="205"/>
      <c r="B166" s="204"/>
      <c r="C166" s="196"/>
      <c r="D166" s="196"/>
      <c r="E166" s="196"/>
      <c r="F166" s="196"/>
      <c r="G166" s="196"/>
      <c r="H166" s="202"/>
      <c r="I166" s="203"/>
      <c r="J166" s="202"/>
      <c r="K166" s="201"/>
      <c r="L166" s="196"/>
      <c r="M166" s="196"/>
      <c r="N166" s="200"/>
      <c r="O166" s="200"/>
      <c r="P166" s="199"/>
      <c r="Q166" s="198"/>
      <c r="R166" s="198"/>
      <c r="S166" s="198"/>
      <c r="T166" s="198"/>
      <c r="U166" s="196"/>
      <c r="V166" s="197"/>
      <c r="W166" s="197"/>
      <c r="X166" s="197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</row>
    <row r="167" spans="1:37" ht="11.25" customHeight="1">
      <c r="A167" s="205"/>
      <c r="B167" s="204"/>
      <c r="C167" s="196"/>
      <c r="D167" s="196"/>
      <c r="E167" s="196"/>
      <c r="F167" s="196"/>
      <c r="G167" s="196"/>
      <c r="H167" s="202"/>
      <c r="I167" s="203"/>
      <c r="J167" s="202"/>
      <c r="K167" s="201"/>
      <c r="L167" s="196"/>
      <c r="M167" s="196"/>
      <c r="N167" s="200"/>
      <c r="O167" s="200"/>
      <c r="P167" s="199"/>
      <c r="Q167" s="198"/>
      <c r="R167" s="198"/>
      <c r="S167" s="198"/>
      <c r="T167" s="198"/>
      <c r="U167" s="196"/>
      <c r="V167" s="197"/>
      <c r="W167" s="197"/>
      <c r="X167" s="197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</row>
    <row r="168" spans="1:37" ht="11.25" customHeight="1">
      <c r="A168" s="205"/>
      <c r="B168" s="204"/>
      <c r="C168" s="196"/>
      <c r="D168" s="196"/>
      <c r="E168" s="196"/>
      <c r="F168" s="196"/>
      <c r="G168" s="196"/>
      <c r="H168" s="202"/>
      <c r="I168" s="203"/>
      <c r="J168" s="202"/>
      <c r="K168" s="201"/>
      <c r="L168" s="196"/>
      <c r="M168" s="196"/>
      <c r="N168" s="200"/>
      <c r="O168" s="200"/>
      <c r="P168" s="199"/>
      <c r="Q168" s="198"/>
      <c r="R168" s="198"/>
      <c r="S168" s="198"/>
      <c r="T168" s="198"/>
      <c r="U168" s="196"/>
      <c r="V168" s="197"/>
      <c r="W168" s="197"/>
      <c r="X168" s="197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</row>
    <row r="169" spans="1:37" ht="11.25" customHeight="1">
      <c r="A169" s="205"/>
      <c r="B169" s="204"/>
      <c r="C169" s="196"/>
      <c r="D169" s="196"/>
      <c r="E169" s="196"/>
      <c r="F169" s="196"/>
      <c r="G169" s="196"/>
      <c r="H169" s="202"/>
      <c r="I169" s="203"/>
      <c r="J169" s="202"/>
      <c r="K169" s="201"/>
      <c r="L169" s="196"/>
      <c r="M169" s="196"/>
      <c r="N169" s="200"/>
      <c r="O169" s="200"/>
      <c r="P169" s="199"/>
      <c r="Q169" s="198"/>
      <c r="R169" s="198"/>
      <c r="S169" s="198"/>
      <c r="T169" s="198"/>
      <c r="U169" s="196"/>
      <c r="V169" s="197"/>
      <c r="W169" s="197"/>
      <c r="X169" s="197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</row>
    <row r="170" spans="1:37" ht="11.25" customHeight="1">
      <c r="A170" s="205"/>
      <c r="B170" s="204"/>
      <c r="C170" s="196"/>
      <c r="D170" s="196"/>
      <c r="E170" s="196"/>
      <c r="F170" s="196"/>
      <c r="G170" s="196"/>
      <c r="H170" s="202"/>
      <c r="I170" s="203"/>
      <c r="J170" s="202"/>
      <c r="K170" s="201"/>
      <c r="L170" s="196"/>
      <c r="M170" s="196"/>
      <c r="N170" s="200"/>
      <c r="O170" s="200"/>
      <c r="P170" s="199"/>
      <c r="Q170" s="198"/>
      <c r="R170" s="198"/>
      <c r="S170" s="198"/>
      <c r="T170" s="198"/>
      <c r="U170" s="196"/>
      <c r="V170" s="197"/>
      <c r="W170" s="197"/>
      <c r="X170" s="197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</row>
    <row r="171" spans="1:37" ht="11.25" customHeight="1">
      <c r="A171" s="205"/>
      <c r="B171" s="204"/>
      <c r="C171" s="196"/>
      <c r="D171" s="196"/>
      <c r="E171" s="196"/>
      <c r="F171" s="196"/>
      <c r="G171" s="196"/>
      <c r="H171" s="202"/>
      <c r="I171" s="203"/>
      <c r="J171" s="202"/>
      <c r="K171" s="201"/>
      <c r="L171" s="196"/>
      <c r="M171" s="196"/>
      <c r="N171" s="200"/>
      <c r="O171" s="200"/>
      <c r="P171" s="199"/>
      <c r="Q171" s="198"/>
      <c r="R171" s="198"/>
      <c r="S171" s="198"/>
      <c r="T171" s="198"/>
      <c r="U171" s="196"/>
      <c r="V171" s="197"/>
      <c r="W171" s="197"/>
      <c r="X171" s="197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</row>
    <row r="172" spans="1:37" ht="11.25" customHeight="1">
      <c r="A172" s="205"/>
      <c r="B172" s="204"/>
      <c r="C172" s="196"/>
      <c r="D172" s="196"/>
      <c r="E172" s="196"/>
      <c r="F172" s="196"/>
      <c r="G172" s="196"/>
      <c r="H172" s="202"/>
      <c r="I172" s="203"/>
      <c r="J172" s="202"/>
      <c r="K172" s="201"/>
      <c r="L172" s="196"/>
      <c r="M172" s="196"/>
      <c r="N172" s="200"/>
      <c r="O172" s="200"/>
      <c r="P172" s="199"/>
      <c r="Q172" s="198"/>
      <c r="R172" s="198"/>
      <c r="S172" s="198"/>
      <c r="T172" s="198"/>
      <c r="U172" s="196"/>
      <c r="V172" s="197"/>
      <c r="W172" s="197"/>
      <c r="X172" s="197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</row>
    <row r="173" spans="1:37" ht="11.25" customHeight="1">
      <c r="A173" s="205"/>
      <c r="B173" s="204"/>
      <c r="C173" s="196"/>
      <c r="D173" s="196"/>
      <c r="E173" s="196"/>
      <c r="F173" s="196"/>
      <c r="G173" s="196"/>
      <c r="H173" s="202"/>
      <c r="I173" s="203"/>
      <c r="J173" s="202"/>
      <c r="K173" s="201"/>
      <c r="L173" s="196"/>
      <c r="M173" s="196"/>
      <c r="N173" s="200"/>
      <c r="O173" s="200"/>
      <c r="P173" s="199"/>
      <c r="Q173" s="198"/>
      <c r="R173" s="198"/>
      <c r="S173" s="198"/>
      <c r="T173" s="198"/>
      <c r="U173" s="196"/>
      <c r="V173" s="197"/>
      <c r="W173" s="197"/>
      <c r="X173" s="197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</row>
    <row r="174" spans="1:37" ht="11.25" customHeight="1">
      <c r="A174" s="205"/>
      <c r="B174" s="204"/>
      <c r="C174" s="196"/>
      <c r="D174" s="196"/>
      <c r="E174" s="196"/>
      <c r="F174" s="196"/>
      <c r="G174" s="196"/>
      <c r="H174" s="202"/>
      <c r="I174" s="203"/>
      <c r="J174" s="202"/>
      <c r="K174" s="201"/>
      <c r="L174" s="196"/>
      <c r="M174" s="196"/>
      <c r="N174" s="200"/>
      <c r="O174" s="200"/>
      <c r="P174" s="199"/>
      <c r="Q174" s="198"/>
      <c r="R174" s="198"/>
      <c r="S174" s="198"/>
      <c r="T174" s="198"/>
      <c r="U174" s="196"/>
      <c r="V174" s="197"/>
      <c r="W174" s="197"/>
      <c r="X174" s="197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</row>
    <row r="175" spans="1:37" ht="11.25" customHeight="1">
      <c r="A175" s="205"/>
      <c r="B175" s="204"/>
      <c r="C175" s="196"/>
      <c r="D175" s="196"/>
      <c r="E175" s="196"/>
      <c r="F175" s="196"/>
      <c r="G175" s="196"/>
      <c r="H175" s="202"/>
      <c r="I175" s="203"/>
      <c r="J175" s="202"/>
      <c r="K175" s="201"/>
      <c r="L175" s="196"/>
      <c r="M175" s="196"/>
      <c r="N175" s="200"/>
      <c r="O175" s="200"/>
      <c r="P175" s="199"/>
      <c r="Q175" s="198"/>
      <c r="R175" s="198"/>
      <c r="S175" s="198"/>
      <c r="T175" s="198"/>
      <c r="U175" s="196"/>
      <c r="V175" s="197"/>
      <c r="W175" s="197"/>
      <c r="X175" s="197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</row>
    <row r="176" spans="1:37" ht="11.25" customHeight="1">
      <c r="A176" s="205"/>
      <c r="B176" s="204"/>
      <c r="C176" s="196"/>
      <c r="D176" s="196"/>
      <c r="E176" s="196"/>
      <c r="F176" s="196"/>
      <c r="G176" s="196"/>
      <c r="H176" s="202"/>
      <c r="I176" s="203"/>
      <c r="J176" s="202"/>
      <c r="K176" s="201"/>
      <c r="L176" s="196"/>
      <c r="M176" s="196"/>
      <c r="N176" s="200"/>
      <c r="O176" s="200"/>
      <c r="P176" s="199"/>
      <c r="Q176" s="198"/>
      <c r="R176" s="198"/>
      <c r="S176" s="198"/>
      <c r="T176" s="198"/>
      <c r="U176" s="196"/>
      <c r="V176" s="197"/>
      <c r="W176" s="197"/>
      <c r="X176" s="197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</row>
    <row r="177" spans="1:37" ht="11.25" customHeight="1">
      <c r="A177" s="205"/>
      <c r="B177" s="204"/>
      <c r="C177" s="196"/>
      <c r="D177" s="196"/>
      <c r="E177" s="196"/>
      <c r="F177" s="196"/>
      <c r="G177" s="196"/>
      <c r="H177" s="202"/>
      <c r="I177" s="203"/>
      <c r="J177" s="202"/>
      <c r="K177" s="201"/>
      <c r="L177" s="196"/>
      <c r="M177" s="196"/>
      <c r="N177" s="200"/>
      <c r="O177" s="200"/>
      <c r="P177" s="199"/>
      <c r="Q177" s="198"/>
      <c r="R177" s="198"/>
      <c r="S177" s="198"/>
      <c r="T177" s="198"/>
      <c r="U177" s="196"/>
      <c r="V177" s="197"/>
      <c r="W177" s="197"/>
      <c r="X177" s="197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</row>
    <row r="178" spans="1:37" ht="11.25" customHeight="1">
      <c r="A178" s="205"/>
      <c r="B178" s="204"/>
      <c r="C178" s="196"/>
      <c r="D178" s="196"/>
      <c r="E178" s="196"/>
      <c r="F178" s="196"/>
      <c r="G178" s="196"/>
      <c r="H178" s="202"/>
      <c r="I178" s="203"/>
      <c r="J178" s="202"/>
      <c r="K178" s="201"/>
      <c r="L178" s="196"/>
      <c r="M178" s="196"/>
      <c r="N178" s="200"/>
      <c r="O178" s="200"/>
      <c r="P178" s="199"/>
      <c r="Q178" s="198"/>
      <c r="R178" s="198"/>
      <c r="S178" s="198"/>
      <c r="T178" s="198"/>
      <c r="U178" s="196"/>
      <c r="V178" s="197"/>
      <c r="W178" s="197"/>
      <c r="X178" s="197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</row>
    <row r="179" spans="1:37" ht="11.25" customHeight="1">
      <c r="A179" s="205"/>
      <c r="B179" s="204"/>
      <c r="C179" s="196"/>
      <c r="D179" s="196"/>
      <c r="E179" s="196"/>
      <c r="F179" s="196"/>
      <c r="G179" s="196"/>
      <c r="H179" s="202"/>
      <c r="I179" s="203"/>
      <c r="J179" s="202"/>
      <c r="K179" s="201"/>
      <c r="L179" s="196"/>
      <c r="M179" s="196"/>
      <c r="N179" s="200"/>
      <c r="O179" s="200"/>
      <c r="P179" s="199"/>
      <c r="Q179" s="198"/>
      <c r="R179" s="198"/>
      <c r="S179" s="198"/>
      <c r="T179" s="198"/>
      <c r="U179" s="196"/>
      <c r="V179" s="197"/>
      <c r="W179" s="197"/>
      <c r="X179" s="197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</row>
    <row r="180" spans="1:37" ht="11.25" customHeight="1">
      <c r="A180" s="205"/>
      <c r="B180" s="204"/>
      <c r="C180" s="196"/>
      <c r="D180" s="196"/>
      <c r="E180" s="196"/>
      <c r="F180" s="196"/>
      <c r="G180" s="196"/>
      <c r="H180" s="202"/>
      <c r="I180" s="203"/>
      <c r="J180" s="202"/>
      <c r="K180" s="201"/>
      <c r="L180" s="196"/>
      <c r="M180" s="196"/>
      <c r="N180" s="200"/>
      <c r="O180" s="200"/>
      <c r="P180" s="199"/>
      <c r="Q180" s="198"/>
      <c r="R180" s="198"/>
      <c r="S180" s="198"/>
      <c r="T180" s="198"/>
      <c r="U180" s="196"/>
      <c r="V180" s="197"/>
      <c r="W180" s="197"/>
      <c r="X180" s="197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</row>
    <row r="181" spans="1:37" ht="11.25" customHeight="1">
      <c r="A181" s="205"/>
      <c r="B181" s="204"/>
      <c r="C181" s="196"/>
      <c r="D181" s="196"/>
      <c r="E181" s="196"/>
      <c r="F181" s="196"/>
      <c r="G181" s="196"/>
      <c r="H181" s="202"/>
      <c r="I181" s="203"/>
      <c r="J181" s="202"/>
      <c r="K181" s="201"/>
      <c r="L181" s="196"/>
      <c r="M181" s="196"/>
      <c r="N181" s="200"/>
      <c r="O181" s="200"/>
      <c r="P181" s="199"/>
      <c r="Q181" s="198"/>
      <c r="R181" s="198"/>
      <c r="S181" s="198"/>
      <c r="T181" s="198"/>
      <c r="U181" s="196"/>
      <c r="V181" s="197"/>
      <c r="W181" s="197"/>
      <c r="X181" s="197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</row>
    <row r="182" spans="1:37" ht="11.25" customHeight="1">
      <c r="A182" s="205"/>
      <c r="B182" s="204"/>
      <c r="C182" s="196"/>
      <c r="D182" s="196"/>
      <c r="E182" s="196"/>
      <c r="F182" s="196"/>
      <c r="G182" s="196"/>
      <c r="H182" s="202"/>
      <c r="I182" s="203"/>
      <c r="J182" s="202"/>
      <c r="K182" s="201"/>
      <c r="L182" s="196"/>
      <c r="M182" s="196"/>
      <c r="N182" s="200"/>
      <c r="O182" s="200"/>
      <c r="P182" s="199"/>
      <c r="Q182" s="198"/>
      <c r="R182" s="198"/>
      <c r="S182" s="198"/>
      <c r="T182" s="198"/>
      <c r="U182" s="196"/>
      <c r="V182" s="197"/>
      <c r="W182" s="197"/>
      <c r="X182" s="197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</row>
    <row r="183" spans="1:37" ht="11.25" customHeight="1">
      <c r="A183" s="205"/>
      <c r="B183" s="204"/>
      <c r="C183" s="196"/>
      <c r="D183" s="196"/>
      <c r="E183" s="196"/>
      <c r="F183" s="196"/>
      <c r="G183" s="196"/>
      <c r="H183" s="202"/>
      <c r="I183" s="203"/>
      <c r="J183" s="202"/>
      <c r="K183" s="201"/>
      <c r="L183" s="196"/>
      <c r="M183" s="196"/>
      <c r="N183" s="200"/>
      <c r="O183" s="200"/>
      <c r="P183" s="199"/>
      <c r="Q183" s="198"/>
      <c r="R183" s="198"/>
      <c r="S183" s="198"/>
      <c r="T183" s="198"/>
      <c r="U183" s="196"/>
      <c r="V183" s="197"/>
      <c r="W183" s="197"/>
      <c r="X183" s="197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</row>
    <row r="184" spans="1:37" ht="11.25" customHeight="1">
      <c r="A184" s="205"/>
      <c r="B184" s="204"/>
      <c r="C184" s="196"/>
      <c r="D184" s="196"/>
      <c r="E184" s="196"/>
      <c r="F184" s="196"/>
      <c r="G184" s="196"/>
      <c r="H184" s="202"/>
      <c r="I184" s="203"/>
      <c r="J184" s="202"/>
      <c r="K184" s="201"/>
      <c r="L184" s="196"/>
      <c r="M184" s="196"/>
      <c r="N184" s="200"/>
      <c r="O184" s="200"/>
      <c r="P184" s="199"/>
      <c r="Q184" s="198"/>
      <c r="R184" s="198"/>
      <c r="S184" s="198"/>
      <c r="T184" s="198"/>
      <c r="U184" s="196"/>
      <c r="V184" s="197"/>
      <c r="W184" s="197"/>
      <c r="X184" s="197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</row>
    <row r="185" spans="1:37" ht="11.25" customHeight="1">
      <c r="A185" s="205"/>
      <c r="B185" s="204"/>
      <c r="C185" s="196"/>
      <c r="D185" s="196"/>
      <c r="E185" s="196"/>
      <c r="F185" s="196"/>
      <c r="G185" s="196"/>
      <c r="H185" s="202"/>
      <c r="I185" s="203"/>
      <c r="J185" s="202"/>
      <c r="K185" s="201"/>
      <c r="L185" s="196"/>
      <c r="M185" s="196"/>
      <c r="N185" s="200"/>
      <c r="O185" s="200"/>
      <c r="P185" s="199"/>
      <c r="Q185" s="198"/>
      <c r="R185" s="198"/>
      <c r="S185" s="198"/>
      <c r="T185" s="198"/>
      <c r="U185" s="196"/>
      <c r="V185" s="197"/>
      <c r="W185" s="197"/>
      <c r="X185" s="197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</row>
    <row r="186" spans="1:37" ht="11.25" customHeight="1">
      <c r="A186" s="205"/>
      <c r="B186" s="204"/>
      <c r="C186" s="196"/>
      <c r="D186" s="196"/>
      <c r="E186" s="196"/>
      <c r="F186" s="196"/>
      <c r="G186" s="196"/>
      <c r="H186" s="202"/>
      <c r="I186" s="203"/>
      <c r="J186" s="202"/>
      <c r="K186" s="201"/>
      <c r="L186" s="196"/>
      <c r="M186" s="196"/>
      <c r="N186" s="200"/>
      <c r="O186" s="200"/>
      <c r="P186" s="199"/>
      <c r="Q186" s="198"/>
      <c r="R186" s="198"/>
      <c r="S186" s="198"/>
      <c r="T186" s="198"/>
      <c r="U186" s="196"/>
      <c r="V186" s="197"/>
      <c r="W186" s="197"/>
      <c r="X186" s="197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</row>
    <row r="187" spans="1:37" ht="11.25" customHeight="1">
      <c r="A187" s="205"/>
      <c r="B187" s="204"/>
      <c r="C187" s="196"/>
      <c r="D187" s="196"/>
      <c r="E187" s="196"/>
      <c r="F187" s="196"/>
      <c r="G187" s="196"/>
      <c r="H187" s="202"/>
      <c r="I187" s="203"/>
      <c r="J187" s="202"/>
      <c r="K187" s="201"/>
      <c r="L187" s="196"/>
      <c r="M187" s="196"/>
      <c r="N187" s="200"/>
      <c r="O187" s="200"/>
      <c r="P187" s="199"/>
      <c r="Q187" s="198"/>
      <c r="R187" s="198"/>
      <c r="S187" s="198"/>
      <c r="T187" s="198"/>
      <c r="U187" s="196"/>
      <c r="V187" s="197"/>
      <c r="W187" s="197"/>
      <c r="X187" s="197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</row>
    <row r="188" spans="1:37" ht="11.25" customHeight="1">
      <c r="A188" s="205"/>
      <c r="B188" s="204"/>
      <c r="C188" s="196"/>
      <c r="D188" s="196"/>
      <c r="E188" s="196"/>
      <c r="F188" s="196"/>
      <c r="G188" s="196"/>
      <c r="H188" s="202"/>
      <c r="I188" s="203"/>
      <c r="J188" s="202"/>
      <c r="K188" s="201"/>
      <c r="L188" s="196"/>
      <c r="M188" s="196"/>
      <c r="N188" s="200"/>
      <c r="O188" s="200"/>
      <c r="P188" s="199"/>
      <c r="Q188" s="198"/>
      <c r="R188" s="198"/>
      <c r="S188" s="198"/>
      <c r="T188" s="198"/>
      <c r="U188" s="196"/>
      <c r="V188" s="197"/>
      <c r="W188" s="197"/>
      <c r="X188" s="197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</row>
    <row r="189" spans="1:37" ht="11.25" customHeight="1">
      <c r="A189" s="205"/>
      <c r="B189" s="204"/>
      <c r="C189" s="196"/>
      <c r="D189" s="196"/>
      <c r="E189" s="196"/>
      <c r="F189" s="196"/>
      <c r="G189" s="196"/>
      <c r="H189" s="202"/>
      <c r="I189" s="203"/>
      <c r="J189" s="202"/>
      <c r="K189" s="201"/>
      <c r="L189" s="196"/>
      <c r="M189" s="196"/>
      <c r="N189" s="200"/>
      <c r="O189" s="200"/>
      <c r="P189" s="199"/>
      <c r="Q189" s="198"/>
      <c r="R189" s="198"/>
      <c r="S189" s="198"/>
      <c r="T189" s="198"/>
      <c r="U189" s="196"/>
      <c r="V189" s="197"/>
      <c r="W189" s="197"/>
      <c r="X189" s="197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</row>
    <row r="190" spans="1:37" ht="11.25" customHeight="1">
      <c r="A190" s="205"/>
      <c r="B190" s="204"/>
      <c r="C190" s="196"/>
      <c r="D190" s="196"/>
      <c r="E190" s="196"/>
      <c r="F190" s="196"/>
      <c r="G190" s="196"/>
      <c r="H190" s="202"/>
      <c r="I190" s="203"/>
      <c r="J190" s="202"/>
      <c r="K190" s="201"/>
      <c r="L190" s="196"/>
      <c r="M190" s="196"/>
      <c r="N190" s="200"/>
      <c r="O190" s="200"/>
      <c r="P190" s="199"/>
      <c r="Q190" s="198"/>
      <c r="R190" s="198"/>
      <c r="S190" s="198"/>
      <c r="T190" s="198"/>
      <c r="U190" s="196"/>
      <c r="V190" s="197"/>
      <c r="W190" s="197"/>
      <c r="X190" s="197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</row>
    <row r="191" spans="1:37" ht="11.25" customHeight="1">
      <c r="A191" s="205"/>
      <c r="B191" s="204"/>
      <c r="C191" s="196"/>
      <c r="D191" s="196"/>
      <c r="E191" s="196"/>
      <c r="F191" s="196"/>
      <c r="G191" s="196"/>
      <c r="H191" s="202"/>
      <c r="I191" s="203"/>
      <c r="J191" s="202"/>
      <c r="K191" s="201"/>
      <c r="L191" s="196"/>
      <c r="M191" s="196"/>
      <c r="N191" s="200"/>
      <c r="O191" s="200"/>
      <c r="P191" s="199"/>
      <c r="Q191" s="198"/>
      <c r="R191" s="198"/>
      <c r="S191" s="198"/>
      <c r="T191" s="198"/>
      <c r="U191" s="196"/>
      <c r="V191" s="197"/>
      <c r="W191" s="197"/>
      <c r="X191" s="197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</row>
    <row r="192" spans="1:37" ht="11.25" customHeight="1">
      <c r="A192" s="205"/>
      <c r="B192" s="204"/>
      <c r="C192" s="196"/>
      <c r="D192" s="196"/>
      <c r="E192" s="196"/>
      <c r="F192" s="196"/>
      <c r="G192" s="196"/>
      <c r="H192" s="202"/>
      <c r="I192" s="203"/>
      <c r="J192" s="202"/>
      <c r="K192" s="201"/>
      <c r="L192" s="196"/>
      <c r="M192" s="196"/>
      <c r="N192" s="200"/>
      <c r="O192" s="200"/>
      <c r="P192" s="199"/>
      <c r="Q192" s="198"/>
      <c r="R192" s="198"/>
      <c r="S192" s="198"/>
      <c r="T192" s="198"/>
      <c r="U192" s="196"/>
      <c r="V192" s="197"/>
      <c r="W192" s="197"/>
      <c r="X192" s="197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</row>
    <row r="193" spans="1:37" ht="11.25" customHeight="1">
      <c r="A193" s="205"/>
      <c r="B193" s="204"/>
      <c r="C193" s="196"/>
      <c r="D193" s="196"/>
      <c r="E193" s="196"/>
      <c r="F193" s="196"/>
      <c r="G193" s="196"/>
      <c r="H193" s="202"/>
      <c r="I193" s="203"/>
      <c r="J193" s="202"/>
      <c r="K193" s="201"/>
      <c r="L193" s="196"/>
      <c r="M193" s="196"/>
      <c r="N193" s="200"/>
      <c r="O193" s="200"/>
      <c r="P193" s="199"/>
      <c r="Q193" s="198"/>
      <c r="R193" s="198"/>
      <c r="S193" s="198"/>
      <c r="T193" s="198"/>
      <c r="U193" s="196"/>
      <c r="V193" s="197"/>
      <c r="W193" s="197"/>
      <c r="X193" s="197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</row>
    <row r="194" spans="1:37" ht="11.25" customHeight="1">
      <c r="A194" s="205"/>
      <c r="B194" s="204"/>
      <c r="C194" s="196"/>
      <c r="D194" s="196"/>
      <c r="E194" s="196"/>
      <c r="F194" s="196"/>
      <c r="G194" s="196"/>
      <c r="H194" s="202"/>
      <c r="I194" s="203"/>
      <c r="J194" s="202"/>
      <c r="K194" s="201"/>
      <c r="L194" s="196"/>
      <c r="M194" s="196"/>
      <c r="N194" s="200"/>
      <c r="O194" s="200"/>
      <c r="P194" s="199"/>
      <c r="Q194" s="198"/>
      <c r="R194" s="198"/>
      <c r="S194" s="198"/>
      <c r="T194" s="198"/>
      <c r="U194" s="196"/>
      <c r="V194" s="197"/>
      <c r="W194" s="197"/>
      <c r="X194" s="197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</row>
    <row r="195" spans="1:37" ht="11.25" customHeight="1">
      <c r="A195" s="205"/>
      <c r="B195" s="204"/>
      <c r="C195" s="196"/>
      <c r="D195" s="196"/>
      <c r="E195" s="196"/>
      <c r="F195" s="196"/>
      <c r="G195" s="196"/>
      <c r="H195" s="202"/>
      <c r="I195" s="203"/>
      <c r="J195" s="202"/>
      <c r="K195" s="201"/>
      <c r="L195" s="196"/>
      <c r="M195" s="196"/>
      <c r="N195" s="200"/>
      <c r="O195" s="200"/>
      <c r="P195" s="199"/>
      <c r="Q195" s="198"/>
      <c r="R195" s="198"/>
      <c r="S195" s="198"/>
      <c r="T195" s="198"/>
      <c r="U195" s="196"/>
      <c r="V195" s="197"/>
      <c r="W195" s="197"/>
      <c r="X195" s="197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</row>
    <row r="196" spans="1:37" ht="11.25" customHeight="1">
      <c r="A196" s="205"/>
      <c r="B196" s="204"/>
      <c r="C196" s="196"/>
      <c r="D196" s="196"/>
      <c r="E196" s="196"/>
      <c r="F196" s="196"/>
      <c r="G196" s="196"/>
      <c r="H196" s="202"/>
      <c r="I196" s="203"/>
      <c r="J196" s="202"/>
      <c r="K196" s="201"/>
      <c r="L196" s="196"/>
      <c r="M196" s="196"/>
      <c r="N196" s="200"/>
      <c r="O196" s="200"/>
      <c r="P196" s="199"/>
      <c r="Q196" s="198"/>
      <c r="R196" s="198"/>
      <c r="S196" s="198"/>
      <c r="T196" s="198"/>
      <c r="U196" s="196"/>
      <c r="V196" s="197"/>
      <c r="W196" s="197"/>
      <c r="X196" s="197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</row>
    <row r="197" spans="1:37" ht="11.25" customHeight="1">
      <c r="A197" s="205"/>
      <c r="B197" s="204"/>
      <c r="C197" s="196"/>
      <c r="D197" s="196"/>
      <c r="E197" s="196"/>
      <c r="F197" s="196"/>
      <c r="G197" s="196"/>
      <c r="H197" s="202"/>
      <c r="I197" s="203"/>
      <c r="J197" s="202"/>
      <c r="K197" s="201"/>
      <c r="L197" s="196"/>
      <c r="M197" s="196"/>
      <c r="N197" s="200"/>
      <c r="O197" s="200"/>
      <c r="P197" s="199"/>
      <c r="Q197" s="198"/>
      <c r="R197" s="198"/>
      <c r="S197" s="198"/>
      <c r="T197" s="198"/>
      <c r="U197" s="196"/>
      <c r="V197" s="197"/>
      <c r="W197" s="197"/>
      <c r="X197" s="197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</row>
    <row r="198" spans="1:37" ht="11.25" customHeight="1">
      <c r="A198" s="205"/>
      <c r="B198" s="204"/>
      <c r="C198" s="196"/>
      <c r="D198" s="196"/>
      <c r="E198" s="196"/>
      <c r="F198" s="196"/>
      <c r="G198" s="196"/>
      <c r="H198" s="202"/>
      <c r="I198" s="203"/>
      <c r="J198" s="202"/>
      <c r="K198" s="201"/>
      <c r="L198" s="196"/>
      <c r="M198" s="196"/>
      <c r="N198" s="200"/>
      <c r="O198" s="200"/>
      <c r="P198" s="199"/>
      <c r="Q198" s="198"/>
      <c r="R198" s="198"/>
      <c r="S198" s="198"/>
      <c r="T198" s="198"/>
      <c r="U198" s="196"/>
      <c r="V198" s="197"/>
      <c r="W198" s="197"/>
      <c r="X198" s="197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</row>
    <row r="199" spans="1:37" ht="11.25" customHeight="1">
      <c r="A199" s="205"/>
      <c r="B199" s="204"/>
      <c r="C199" s="196"/>
      <c r="D199" s="196"/>
      <c r="E199" s="196"/>
      <c r="F199" s="196"/>
      <c r="G199" s="196"/>
      <c r="H199" s="202"/>
      <c r="I199" s="203"/>
      <c r="J199" s="202"/>
      <c r="K199" s="201"/>
      <c r="L199" s="196"/>
      <c r="M199" s="196"/>
      <c r="N199" s="200"/>
      <c r="O199" s="200"/>
      <c r="P199" s="199"/>
      <c r="Q199" s="198"/>
      <c r="R199" s="198"/>
      <c r="S199" s="198"/>
      <c r="T199" s="198"/>
      <c r="U199" s="196"/>
      <c r="V199" s="197"/>
      <c r="W199" s="197"/>
      <c r="X199" s="197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</row>
    <row r="200" spans="1:37" ht="11.25" customHeight="1">
      <c r="A200" s="205"/>
      <c r="B200" s="204"/>
      <c r="C200" s="196"/>
      <c r="D200" s="196"/>
      <c r="E200" s="196"/>
      <c r="F200" s="196"/>
      <c r="G200" s="196"/>
      <c r="H200" s="202"/>
      <c r="I200" s="203"/>
      <c r="J200" s="202"/>
      <c r="K200" s="201"/>
      <c r="L200" s="196"/>
      <c r="M200" s="196"/>
      <c r="N200" s="200"/>
      <c r="O200" s="200"/>
      <c r="P200" s="199"/>
      <c r="Q200" s="198"/>
      <c r="R200" s="198"/>
      <c r="S200" s="198"/>
      <c r="T200" s="198"/>
      <c r="U200" s="196"/>
      <c r="V200" s="197"/>
      <c r="W200" s="197"/>
      <c r="X200" s="197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</row>
    <row r="201" spans="1:37" ht="11.25" customHeight="1">
      <c r="A201" s="205"/>
      <c r="B201" s="204"/>
      <c r="C201" s="196"/>
      <c r="D201" s="196"/>
      <c r="E201" s="196"/>
      <c r="F201" s="196"/>
      <c r="G201" s="196"/>
      <c r="H201" s="202"/>
      <c r="I201" s="203"/>
      <c r="J201" s="202"/>
      <c r="K201" s="201"/>
      <c r="L201" s="196"/>
      <c r="M201" s="196"/>
      <c r="N201" s="200"/>
      <c r="O201" s="200"/>
      <c r="P201" s="199"/>
      <c r="Q201" s="198"/>
      <c r="R201" s="198"/>
      <c r="S201" s="198"/>
      <c r="T201" s="198"/>
      <c r="U201" s="196"/>
      <c r="V201" s="197"/>
      <c r="W201" s="197"/>
      <c r="X201" s="197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</row>
    <row r="202" spans="1:37" ht="11.25" customHeight="1">
      <c r="A202" s="205"/>
      <c r="B202" s="204"/>
      <c r="C202" s="196"/>
      <c r="D202" s="196"/>
      <c r="E202" s="196"/>
      <c r="F202" s="196"/>
      <c r="G202" s="196"/>
      <c r="H202" s="202"/>
      <c r="I202" s="203"/>
      <c r="J202" s="202"/>
      <c r="K202" s="201"/>
      <c r="L202" s="196"/>
      <c r="M202" s="196"/>
      <c r="N202" s="200"/>
      <c r="O202" s="200"/>
      <c r="P202" s="199"/>
      <c r="Q202" s="198"/>
      <c r="R202" s="198"/>
      <c r="S202" s="198"/>
      <c r="T202" s="198"/>
      <c r="U202" s="196"/>
      <c r="V202" s="197"/>
      <c r="W202" s="197"/>
      <c r="X202" s="197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</row>
    <row r="203" spans="1:37" ht="11.25" customHeight="1">
      <c r="A203" s="205"/>
      <c r="B203" s="204"/>
      <c r="C203" s="196"/>
      <c r="D203" s="196"/>
      <c r="E203" s="196"/>
      <c r="F203" s="196"/>
      <c r="G203" s="196"/>
      <c r="H203" s="202"/>
      <c r="I203" s="203"/>
      <c r="J203" s="202"/>
      <c r="K203" s="201"/>
      <c r="L203" s="196"/>
      <c r="M203" s="196"/>
      <c r="N203" s="200"/>
      <c r="O203" s="200"/>
      <c r="P203" s="199"/>
      <c r="Q203" s="198"/>
      <c r="R203" s="198"/>
      <c r="S203" s="198"/>
      <c r="T203" s="198"/>
      <c r="U203" s="196"/>
      <c r="V203" s="197"/>
      <c r="W203" s="197"/>
      <c r="X203" s="197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</row>
    <row r="204" spans="1:37" ht="11.25" customHeight="1">
      <c r="A204" s="205"/>
      <c r="B204" s="204"/>
      <c r="C204" s="196"/>
      <c r="D204" s="196"/>
      <c r="E204" s="196"/>
      <c r="F204" s="196"/>
      <c r="G204" s="196"/>
      <c r="H204" s="202"/>
      <c r="I204" s="203"/>
      <c r="J204" s="202"/>
      <c r="K204" s="201"/>
      <c r="L204" s="196"/>
      <c r="M204" s="196"/>
      <c r="N204" s="200"/>
      <c r="O204" s="200"/>
      <c r="P204" s="199"/>
      <c r="Q204" s="198"/>
      <c r="R204" s="198"/>
      <c r="S204" s="198"/>
      <c r="T204" s="198"/>
      <c r="U204" s="196"/>
      <c r="V204" s="197"/>
      <c r="W204" s="197"/>
      <c r="X204" s="197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</row>
    <row r="205" spans="1:37" ht="11.25" customHeight="1">
      <c r="A205" s="205"/>
      <c r="B205" s="204"/>
      <c r="C205" s="196"/>
      <c r="D205" s="196"/>
      <c r="E205" s="196"/>
      <c r="F205" s="196"/>
      <c r="G205" s="196"/>
      <c r="H205" s="202"/>
      <c r="I205" s="203"/>
      <c r="J205" s="202"/>
      <c r="K205" s="201"/>
      <c r="L205" s="196"/>
      <c r="M205" s="196"/>
      <c r="N205" s="200"/>
      <c r="O205" s="200"/>
      <c r="P205" s="199"/>
      <c r="Q205" s="198"/>
      <c r="R205" s="198"/>
      <c r="S205" s="198"/>
      <c r="T205" s="198"/>
      <c r="U205" s="196"/>
      <c r="V205" s="197"/>
      <c r="W205" s="197"/>
      <c r="X205" s="197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</row>
    <row r="206" spans="1:37" ht="11.25" customHeight="1">
      <c r="A206" s="205"/>
      <c r="B206" s="204"/>
      <c r="C206" s="196"/>
      <c r="D206" s="196"/>
      <c r="E206" s="196"/>
      <c r="F206" s="196"/>
      <c r="G206" s="196"/>
      <c r="H206" s="202"/>
      <c r="I206" s="203"/>
      <c r="J206" s="202"/>
      <c r="K206" s="201"/>
      <c r="L206" s="196"/>
      <c r="M206" s="196"/>
      <c r="N206" s="200"/>
      <c r="O206" s="200"/>
      <c r="P206" s="199"/>
      <c r="Q206" s="198"/>
      <c r="R206" s="198"/>
      <c r="S206" s="198"/>
      <c r="T206" s="198"/>
      <c r="U206" s="196"/>
      <c r="V206" s="197"/>
      <c r="W206" s="197"/>
      <c r="X206" s="197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</row>
    <row r="207" spans="1:37" ht="11.25" customHeight="1">
      <c r="A207" s="205"/>
      <c r="B207" s="204"/>
      <c r="C207" s="196"/>
      <c r="D207" s="196"/>
      <c r="E207" s="196"/>
      <c r="F207" s="196"/>
      <c r="G207" s="196"/>
      <c r="H207" s="202"/>
      <c r="I207" s="203"/>
      <c r="J207" s="202"/>
      <c r="K207" s="201"/>
      <c r="L207" s="196"/>
      <c r="M207" s="196"/>
      <c r="N207" s="200"/>
      <c r="O207" s="200"/>
      <c r="P207" s="199"/>
      <c r="Q207" s="198"/>
      <c r="R207" s="198"/>
      <c r="S207" s="198"/>
      <c r="T207" s="198"/>
      <c r="U207" s="196"/>
      <c r="V207" s="197"/>
      <c r="W207" s="197"/>
      <c r="X207" s="197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</row>
    <row r="208" spans="1:37" ht="11.25" customHeight="1">
      <c r="A208" s="205"/>
      <c r="B208" s="204"/>
      <c r="C208" s="196"/>
      <c r="D208" s="196"/>
      <c r="E208" s="196"/>
      <c r="F208" s="196"/>
      <c r="G208" s="196"/>
      <c r="H208" s="202"/>
      <c r="I208" s="203"/>
      <c r="J208" s="202"/>
      <c r="K208" s="201"/>
      <c r="L208" s="196"/>
      <c r="M208" s="196"/>
      <c r="N208" s="200"/>
      <c r="O208" s="200"/>
      <c r="P208" s="199"/>
      <c r="Q208" s="198"/>
      <c r="R208" s="198"/>
      <c r="S208" s="198"/>
      <c r="T208" s="198"/>
      <c r="U208" s="196"/>
      <c r="V208" s="197"/>
      <c r="W208" s="197"/>
      <c r="X208" s="197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</row>
    <row r="209" spans="1:37" ht="11.25" customHeight="1">
      <c r="A209" s="205"/>
      <c r="B209" s="204"/>
      <c r="C209" s="196"/>
      <c r="D209" s="196"/>
      <c r="E209" s="196"/>
      <c r="F209" s="196"/>
      <c r="G209" s="196"/>
      <c r="H209" s="202"/>
      <c r="I209" s="203"/>
      <c r="J209" s="202"/>
      <c r="K209" s="201"/>
      <c r="L209" s="196"/>
      <c r="M209" s="196"/>
      <c r="N209" s="200"/>
      <c r="O209" s="200"/>
      <c r="P209" s="199"/>
      <c r="Q209" s="198"/>
      <c r="R209" s="198"/>
      <c r="S209" s="198"/>
      <c r="T209" s="198"/>
      <c r="U209" s="196"/>
      <c r="V209" s="197"/>
      <c r="W209" s="197"/>
      <c r="X209" s="197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</row>
    <row r="210" spans="1:37" ht="11.25" customHeight="1">
      <c r="A210" s="205"/>
      <c r="B210" s="204"/>
      <c r="C210" s="196"/>
      <c r="D210" s="196"/>
      <c r="E210" s="196"/>
      <c r="F210" s="196"/>
      <c r="G210" s="196"/>
      <c r="H210" s="202"/>
      <c r="I210" s="203"/>
      <c r="J210" s="202"/>
      <c r="K210" s="201"/>
      <c r="L210" s="196"/>
      <c r="M210" s="196"/>
      <c r="N210" s="200"/>
      <c r="O210" s="200"/>
      <c r="P210" s="199"/>
      <c r="Q210" s="198"/>
      <c r="R210" s="198"/>
      <c r="S210" s="198"/>
      <c r="T210" s="198"/>
      <c r="U210" s="196"/>
      <c r="V210" s="197"/>
      <c r="W210" s="197"/>
      <c r="X210" s="197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</row>
    <row r="211" spans="1:37" ht="11.25" customHeight="1">
      <c r="A211" s="205"/>
      <c r="B211" s="204"/>
      <c r="C211" s="196"/>
      <c r="D211" s="196"/>
      <c r="E211" s="196"/>
      <c r="F211" s="196"/>
      <c r="G211" s="196"/>
      <c r="H211" s="202"/>
      <c r="I211" s="203"/>
      <c r="J211" s="202"/>
      <c r="K211" s="201"/>
      <c r="L211" s="196"/>
      <c r="M211" s="196"/>
      <c r="N211" s="200"/>
      <c r="O211" s="200"/>
      <c r="P211" s="199"/>
      <c r="Q211" s="198"/>
      <c r="R211" s="198"/>
      <c r="S211" s="198"/>
      <c r="T211" s="198"/>
      <c r="U211" s="196"/>
      <c r="V211" s="197"/>
      <c r="W211" s="197"/>
      <c r="X211" s="197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</row>
    <row r="212" spans="1:37" ht="11.25" customHeight="1">
      <c r="A212" s="205"/>
      <c r="B212" s="204"/>
      <c r="C212" s="196"/>
      <c r="D212" s="196"/>
      <c r="E212" s="196"/>
      <c r="F212" s="196"/>
      <c r="G212" s="196"/>
      <c r="H212" s="202"/>
      <c r="I212" s="203"/>
      <c r="J212" s="202"/>
      <c r="K212" s="201"/>
      <c r="L212" s="196"/>
      <c r="M212" s="196"/>
      <c r="N212" s="200"/>
      <c r="O212" s="200"/>
      <c r="P212" s="199"/>
      <c r="Q212" s="198"/>
      <c r="R212" s="198"/>
      <c r="S212" s="198"/>
      <c r="T212" s="198"/>
      <c r="U212" s="196"/>
      <c r="V212" s="197"/>
      <c r="W212" s="197"/>
      <c r="X212" s="197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</row>
    <row r="213" spans="1:37" ht="11.25" customHeight="1">
      <c r="A213" s="205"/>
      <c r="B213" s="204"/>
      <c r="C213" s="196"/>
      <c r="D213" s="196"/>
      <c r="E213" s="196"/>
      <c r="F213" s="196"/>
      <c r="G213" s="196"/>
      <c r="H213" s="202"/>
      <c r="I213" s="203"/>
      <c r="J213" s="202"/>
      <c r="K213" s="201"/>
      <c r="L213" s="196"/>
      <c r="M213" s="196"/>
      <c r="N213" s="200"/>
      <c r="O213" s="200"/>
      <c r="P213" s="199"/>
      <c r="Q213" s="198"/>
      <c r="R213" s="198"/>
      <c r="S213" s="198"/>
      <c r="T213" s="198"/>
      <c r="U213" s="196"/>
      <c r="V213" s="197"/>
      <c r="W213" s="197"/>
      <c r="X213" s="197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</row>
    <row r="214" spans="1:37" ht="11.25" customHeight="1">
      <c r="A214" s="205"/>
      <c r="B214" s="204"/>
      <c r="C214" s="196"/>
      <c r="D214" s="196"/>
      <c r="E214" s="196"/>
      <c r="F214" s="196"/>
      <c r="G214" s="196"/>
      <c r="H214" s="202"/>
      <c r="I214" s="203"/>
      <c r="J214" s="202"/>
      <c r="K214" s="201"/>
      <c r="L214" s="196"/>
      <c r="M214" s="196"/>
      <c r="N214" s="200"/>
      <c r="O214" s="200"/>
      <c r="P214" s="199"/>
      <c r="Q214" s="198"/>
      <c r="R214" s="198"/>
      <c r="S214" s="198"/>
      <c r="T214" s="198"/>
      <c r="U214" s="196"/>
      <c r="V214" s="197"/>
      <c r="W214" s="197"/>
      <c r="X214" s="197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</row>
    <row r="215" spans="1:37" ht="11.25" customHeight="1">
      <c r="A215" s="205"/>
      <c r="B215" s="204"/>
      <c r="C215" s="196"/>
      <c r="D215" s="196"/>
      <c r="E215" s="196"/>
      <c r="F215" s="196"/>
      <c r="G215" s="196"/>
      <c r="H215" s="202"/>
      <c r="I215" s="203"/>
      <c r="J215" s="202"/>
      <c r="K215" s="201"/>
      <c r="L215" s="196"/>
      <c r="M215" s="196"/>
      <c r="N215" s="200"/>
      <c r="O215" s="200"/>
      <c r="P215" s="199"/>
      <c r="Q215" s="198"/>
      <c r="R215" s="198"/>
      <c r="S215" s="198"/>
      <c r="T215" s="198"/>
      <c r="U215" s="196"/>
      <c r="V215" s="197"/>
      <c r="W215" s="197"/>
      <c r="X215" s="197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</row>
    <row r="216" spans="1:37" ht="11.25" customHeight="1">
      <c r="A216" s="205"/>
      <c r="B216" s="204"/>
      <c r="C216" s="196"/>
      <c r="D216" s="196"/>
      <c r="E216" s="196"/>
      <c r="F216" s="196"/>
      <c r="G216" s="196"/>
      <c r="H216" s="202"/>
      <c r="I216" s="203"/>
      <c r="J216" s="202"/>
      <c r="K216" s="201"/>
      <c r="L216" s="196"/>
      <c r="M216" s="196"/>
      <c r="N216" s="200"/>
      <c r="O216" s="200"/>
      <c r="P216" s="199"/>
      <c r="Q216" s="198"/>
      <c r="R216" s="198"/>
      <c r="S216" s="198"/>
      <c r="T216" s="198"/>
      <c r="U216" s="196"/>
      <c r="V216" s="197"/>
      <c r="W216" s="197"/>
      <c r="X216" s="197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</row>
    <row r="217" spans="1:37" ht="11.25" customHeight="1">
      <c r="A217" s="205"/>
      <c r="B217" s="204"/>
      <c r="C217" s="196"/>
      <c r="D217" s="196"/>
      <c r="E217" s="196"/>
      <c r="F217" s="196"/>
      <c r="G217" s="196"/>
      <c r="H217" s="202"/>
      <c r="I217" s="203"/>
      <c r="J217" s="202"/>
      <c r="K217" s="201"/>
      <c r="L217" s="196"/>
      <c r="M217" s="196"/>
      <c r="N217" s="200"/>
      <c r="O217" s="200"/>
      <c r="P217" s="199"/>
      <c r="Q217" s="198"/>
      <c r="R217" s="198"/>
      <c r="S217" s="198"/>
      <c r="T217" s="198"/>
      <c r="U217" s="196"/>
      <c r="V217" s="197"/>
      <c r="W217" s="197"/>
      <c r="X217" s="197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</row>
    <row r="218" spans="1:37" ht="11.25" customHeight="1">
      <c r="A218" s="205"/>
      <c r="B218" s="204"/>
      <c r="C218" s="196"/>
      <c r="D218" s="196"/>
      <c r="E218" s="196"/>
      <c r="F218" s="196"/>
      <c r="G218" s="196"/>
      <c r="H218" s="202"/>
      <c r="I218" s="203"/>
      <c r="J218" s="202"/>
      <c r="K218" s="201"/>
      <c r="L218" s="196"/>
      <c r="M218" s="196"/>
      <c r="N218" s="200"/>
      <c r="O218" s="200"/>
      <c r="P218" s="199"/>
      <c r="Q218" s="198"/>
      <c r="R218" s="198"/>
      <c r="S218" s="198"/>
      <c r="T218" s="198"/>
      <c r="U218" s="196"/>
      <c r="V218" s="197"/>
      <c r="W218" s="197"/>
      <c r="X218" s="197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</row>
    <row r="219" spans="1:37" ht="11.25" customHeight="1">
      <c r="A219" s="205"/>
      <c r="B219" s="204"/>
      <c r="C219" s="196"/>
      <c r="D219" s="196"/>
      <c r="E219" s="196"/>
      <c r="F219" s="196"/>
      <c r="G219" s="196"/>
      <c r="H219" s="202"/>
      <c r="I219" s="203"/>
      <c r="J219" s="202"/>
      <c r="K219" s="201"/>
      <c r="L219" s="196"/>
      <c r="M219" s="196"/>
      <c r="N219" s="200"/>
      <c r="O219" s="200"/>
      <c r="P219" s="199"/>
      <c r="Q219" s="198"/>
      <c r="R219" s="198"/>
      <c r="S219" s="198"/>
      <c r="T219" s="198"/>
      <c r="U219" s="196"/>
      <c r="V219" s="197"/>
      <c r="W219" s="197"/>
      <c r="X219" s="197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</row>
    <row r="220" spans="1:37" ht="11.25" customHeight="1">
      <c r="A220" s="205"/>
      <c r="B220" s="204"/>
      <c r="C220" s="196"/>
      <c r="D220" s="196"/>
      <c r="E220" s="196"/>
      <c r="F220" s="196"/>
      <c r="G220" s="196"/>
      <c r="H220" s="202"/>
      <c r="I220" s="203"/>
      <c r="J220" s="202"/>
      <c r="K220" s="201"/>
      <c r="L220" s="196"/>
      <c r="M220" s="196"/>
      <c r="N220" s="200"/>
      <c r="O220" s="200"/>
      <c r="P220" s="199"/>
      <c r="Q220" s="198"/>
      <c r="R220" s="198"/>
      <c r="S220" s="198"/>
      <c r="T220" s="198"/>
      <c r="U220" s="196"/>
      <c r="V220" s="197"/>
      <c r="W220" s="197"/>
      <c r="X220" s="197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</row>
    <row r="221" spans="1:37" ht="11.25" customHeight="1">
      <c r="A221" s="205"/>
      <c r="B221" s="204"/>
      <c r="C221" s="196"/>
      <c r="D221" s="196"/>
      <c r="E221" s="196"/>
      <c r="F221" s="196"/>
      <c r="G221" s="196"/>
      <c r="H221" s="202"/>
      <c r="I221" s="203"/>
      <c r="J221" s="202"/>
      <c r="K221" s="201"/>
      <c r="L221" s="196"/>
      <c r="M221" s="196"/>
      <c r="N221" s="200"/>
      <c r="O221" s="200"/>
      <c r="P221" s="199"/>
      <c r="Q221" s="198"/>
      <c r="R221" s="198"/>
      <c r="S221" s="198"/>
      <c r="T221" s="198"/>
      <c r="U221" s="196"/>
      <c r="V221" s="197"/>
      <c r="W221" s="197"/>
      <c r="X221" s="197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</row>
    <row r="222" spans="1:37" ht="11.25" customHeight="1">
      <c r="A222" s="205"/>
      <c r="B222" s="204"/>
      <c r="C222" s="196"/>
      <c r="D222" s="196"/>
      <c r="E222" s="196"/>
      <c r="F222" s="196"/>
      <c r="G222" s="196"/>
      <c r="H222" s="202"/>
      <c r="I222" s="203"/>
      <c r="J222" s="202"/>
      <c r="K222" s="201"/>
      <c r="L222" s="196"/>
      <c r="M222" s="196"/>
      <c r="N222" s="200"/>
      <c r="O222" s="200"/>
      <c r="P222" s="199"/>
      <c r="Q222" s="198"/>
      <c r="R222" s="198"/>
      <c r="S222" s="198"/>
      <c r="T222" s="198"/>
      <c r="U222" s="196"/>
      <c r="V222" s="197"/>
      <c r="W222" s="197"/>
      <c r="X222" s="197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</row>
    <row r="223" spans="1:37" ht="11.25" customHeight="1">
      <c r="A223" s="205"/>
      <c r="B223" s="204"/>
      <c r="C223" s="196"/>
      <c r="D223" s="196"/>
      <c r="E223" s="196"/>
      <c r="F223" s="196"/>
      <c r="G223" s="196"/>
      <c r="H223" s="202"/>
      <c r="I223" s="203"/>
      <c r="J223" s="202"/>
      <c r="K223" s="201"/>
      <c r="L223" s="196"/>
      <c r="M223" s="196"/>
      <c r="N223" s="200"/>
      <c r="O223" s="200"/>
      <c r="P223" s="199"/>
      <c r="Q223" s="198"/>
      <c r="R223" s="198"/>
      <c r="S223" s="198"/>
      <c r="T223" s="198"/>
      <c r="U223" s="196"/>
      <c r="V223" s="197"/>
      <c r="W223" s="197"/>
      <c r="X223" s="197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</row>
    <row r="224" spans="1:37" ht="11.25" customHeight="1">
      <c r="A224" s="205"/>
      <c r="B224" s="204"/>
      <c r="C224" s="196"/>
      <c r="D224" s="196"/>
      <c r="E224" s="196"/>
      <c r="F224" s="196"/>
      <c r="G224" s="196"/>
      <c r="H224" s="202"/>
      <c r="I224" s="203"/>
      <c r="J224" s="202"/>
      <c r="K224" s="201"/>
      <c r="L224" s="196"/>
      <c r="M224" s="196"/>
      <c r="N224" s="200"/>
      <c r="O224" s="200"/>
      <c r="P224" s="199"/>
      <c r="Q224" s="198"/>
      <c r="R224" s="198"/>
      <c r="S224" s="198"/>
      <c r="T224" s="198"/>
      <c r="U224" s="196"/>
      <c r="V224" s="197"/>
      <c r="W224" s="197"/>
      <c r="X224" s="197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</row>
    <row r="225" spans="1:37" ht="11.25" customHeight="1">
      <c r="A225" s="205"/>
      <c r="B225" s="204"/>
      <c r="C225" s="196"/>
      <c r="D225" s="196"/>
      <c r="E225" s="196"/>
      <c r="F225" s="196"/>
      <c r="G225" s="196"/>
      <c r="H225" s="202"/>
      <c r="I225" s="203"/>
      <c r="J225" s="202"/>
      <c r="K225" s="201"/>
      <c r="L225" s="196"/>
      <c r="M225" s="196"/>
      <c r="N225" s="200"/>
      <c r="O225" s="200"/>
      <c r="P225" s="199"/>
      <c r="Q225" s="198"/>
      <c r="R225" s="198"/>
      <c r="S225" s="198"/>
      <c r="T225" s="198"/>
      <c r="U225" s="196"/>
      <c r="V225" s="197"/>
      <c r="W225" s="197"/>
      <c r="X225" s="197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</row>
    <row r="226" spans="1:37" ht="11.25" customHeight="1">
      <c r="A226" s="205"/>
      <c r="B226" s="204"/>
      <c r="C226" s="196"/>
      <c r="D226" s="196"/>
      <c r="E226" s="196"/>
      <c r="F226" s="196"/>
      <c r="G226" s="196"/>
      <c r="H226" s="202"/>
      <c r="I226" s="203"/>
      <c r="J226" s="202"/>
      <c r="K226" s="201"/>
      <c r="L226" s="196"/>
      <c r="M226" s="196"/>
      <c r="N226" s="200"/>
      <c r="O226" s="200"/>
      <c r="P226" s="199"/>
      <c r="Q226" s="198"/>
      <c r="R226" s="198"/>
      <c r="S226" s="198"/>
      <c r="T226" s="198"/>
      <c r="U226" s="196"/>
      <c r="V226" s="197"/>
      <c r="W226" s="197"/>
      <c r="X226" s="197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</row>
    <row r="227" spans="1:37" ht="11.25" customHeight="1">
      <c r="A227" s="205"/>
      <c r="B227" s="204"/>
      <c r="C227" s="196"/>
      <c r="D227" s="196"/>
      <c r="E227" s="196"/>
      <c r="F227" s="196"/>
      <c r="G227" s="196"/>
      <c r="H227" s="202"/>
      <c r="I227" s="203"/>
      <c r="J227" s="202"/>
      <c r="K227" s="201"/>
      <c r="L227" s="196"/>
      <c r="M227" s="196"/>
      <c r="N227" s="200"/>
      <c r="O227" s="200"/>
      <c r="P227" s="199"/>
      <c r="Q227" s="198"/>
      <c r="R227" s="198"/>
      <c r="S227" s="198"/>
      <c r="T227" s="198"/>
      <c r="U227" s="196"/>
      <c r="V227" s="197"/>
      <c r="W227" s="197"/>
      <c r="X227" s="197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</row>
    <row r="228" spans="1:37" ht="11.25" customHeight="1">
      <c r="A228" s="205"/>
      <c r="B228" s="204"/>
      <c r="C228" s="196"/>
      <c r="D228" s="196"/>
      <c r="E228" s="196"/>
      <c r="F228" s="196"/>
      <c r="G228" s="196"/>
      <c r="H228" s="202"/>
      <c r="I228" s="203"/>
      <c r="J228" s="202"/>
      <c r="K228" s="201"/>
      <c r="L228" s="196"/>
      <c r="M228" s="196"/>
      <c r="N228" s="200"/>
      <c r="O228" s="200"/>
      <c r="P228" s="199"/>
      <c r="Q228" s="198"/>
      <c r="R228" s="198"/>
      <c r="S228" s="198"/>
      <c r="T228" s="198"/>
      <c r="U228" s="196"/>
      <c r="V228" s="197"/>
      <c r="W228" s="197"/>
      <c r="X228" s="197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</row>
    <row r="229" spans="1:37" ht="11.25" customHeight="1">
      <c r="A229" s="205"/>
      <c r="B229" s="204"/>
      <c r="C229" s="196"/>
      <c r="D229" s="196"/>
      <c r="E229" s="196"/>
      <c r="F229" s="196"/>
      <c r="G229" s="196"/>
      <c r="H229" s="202"/>
      <c r="I229" s="203"/>
      <c r="J229" s="202"/>
      <c r="K229" s="201"/>
      <c r="L229" s="196"/>
      <c r="M229" s="196"/>
      <c r="N229" s="200"/>
      <c r="O229" s="200"/>
      <c r="P229" s="199"/>
      <c r="Q229" s="198"/>
      <c r="R229" s="198"/>
      <c r="S229" s="198"/>
      <c r="T229" s="198"/>
      <c r="U229" s="196"/>
      <c r="V229" s="197"/>
      <c r="W229" s="197"/>
      <c r="X229" s="197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</row>
    <row r="230" spans="1:37" ht="11.25" customHeight="1">
      <c r="A230" s="205"/>
      <c r="B230" s="204"/>
      <c r="C230" s="196"/>
      <c r="D230" s="196"/>
      <c r="E230" s="196"/>
      <c r="F230" s="196"/>
      <c r="G230" s="196"/>
      <c r="H230" s="202"/>
      <c r="I230" s="203"/>
      <c r="J230" s="202"/>
      <c r="K230" s="201"/>
      <c r="L230" s="196"/>
      <c r="M230" s="196"/>
      <c r="N230" s="200"/>
      <c r="O230" s="200"/>
      <c r="P230" s="199"/>
      <c r="Q230" s="198"/>
      <c r="R230" s="198"/>
      <c r="S230" s="198"/>
      <c r="T230" s="198"/>
      <c r="U230" s="196"/>
      <c r="V230" s="197"/>
      <c r="W230" s="197"/>
      <c r="X230" s="197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</row>
    <row r="231" spans="1:37" ht="11.25" customHeight="1">
      <c r="A231" s="205"/>
      <c r="B231" s="204"/>
      <c r="C231" s="196"/>
      <c r="D231" s="196"/>
      <c r="E231" s="196"/>
      <c r="F231" s="196"/>
      <c r="G231" s="196"/>
      <c r="H231" s="202"/>
      <c r="I231" s="203"/>
      <c r="J231" s="202"/>
      <c r="K231" s="201"/>
      <c r="L231" s="196"/>
      <c r="M231" s="196"/>
      <c r="N231" s="200"/>
      <c r="O231" s="200"/>
      <c r="P231" s="199"/>
      <c r="Q231" s="198"/>
      <c r="R231" s="198"/>
      <c r="S231" s="198"/>
      <c r="T231" s="198"/>
      <c r="U231" s="196"/>
      <c r="V231" s="197"/>
      <c r="W231" s="197"/>
      <c r="X231" s="197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</row>
    <row r="232" spans="1:37" ht="11.25" customHeight="1">
      <c r="A232" s="205"/>
      <c r="B232" s="204"/>
      <c r="C232" s="196"/>
      <c r="D232" s="196"/>
      <c r="E232" s="196"/>
      <c r="F232" s="196"/>
      <c r="G232" s="196"/>
      <c r="H232" s="202"/>
      <c r="I232" s="203"/>
      <c r="J232" s="202"/>
      <c r="K232" s="201"/>
      <c r="L232" s="196"/>
      <c r="M232" s="196"/>
      <c r="N232" s="200"/>
      <c r="O232" s="200"/>
      <c r="P232" s="199"/>
      <c r="Q232" s="198"/>
      <c r="R232" s="198"/>
      <c r="S232" s="198"/>
      <c r="T232" s="198"/>
      <c r="U232" s="196"/>
      <c r="V232" s="197"/>
      <c r="W232" s="197"/>
      <c r="X232" s="197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</row>
    <row r="233" spans="1:37" ht="11.25" customHeight="1">
      <c r="A233" s="205"/>
      <c r="B233" s="204"/>
      <c r="C233" s="196"/>
      <c r="D233" s="196"/>
      <c r="E233" s="196"/>
      <c r="F233" s="196"/>
      <c r="G233" s="196"/>
      <c r="H233" s="202"/>
      <c r="I233" s="203"/>
      <c r="J233" s="202"/>
      <c r="K233" s="201"/>
      <c r="L233" s="196"/>
      <c r="M233" s="196"/>
      <c r="N233" s="200"/>
      <c r="O233" s="200"/>
      <c r="P233" s="199"/>
      <c r="Q233" s="198"/>
      <c r="R233" s="198"/>
      <c r="S233" s="198"/>
      <c r="T233" s="198"/>
      <c r="U233" s="196"/>
      <c r="V233" s="197"/>
      <c r="W233" s="197"/>
      <c r="X233" s="197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</row>
    <row r="234" spans="1:37" ht="11.25" customHeight="1">
      <c r="A234" s="205"/>
      <c r="B234" s="204"/>
      <c r="C234" s="196"/>
      <c r="D234" s="196"/>
      <c r="E234" s="196"/>
      <c r="F234" s="196"/>
      <c r="G234" s="196"/>
      <c r="H234" s="202"/>
      <c r="I234" s="203"/>
      <c r="J234" s="202"/>
      <c r="K234" s="201"/>
      <c r="L234" s="196"/>
      <c r="M234" s="196"/>
      <c r="N234" s="200"/>
      <c r="O234" s="200"/>
      <c r="P234" s="199"/>
      <c r="Q234" s="198"/>
      <c r="R234" s="198"/>
      <c r="S234" s="198"/>
      <c r="T234" s="198"/>
      <c r="U234" s="196"/>
      <c r="V234" s="197"/>
      <c r="W234" s="197"/>
      <c r="X234" s="197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</row>
    <row r="235" spans="1:37" ht="11.25" customHeight="1">
      <c r="A235" s="205"/>
      <c r="B235" s="204"/>
      <c r="C235" s="196"/>
      <c r="D235" s="196"/>
      <c r="E235" s="196"/>
      <c r="F235" s="196"/>
      <c r="G235" s="196"/>
      <c r="H235" s="202"/>
      <c r="I235" s="203"/>
      <c r="J235" s="202"/>
      <c r="K235" s="201"/>
      <c r="L235" s="196"/>
      <c r="M235" s="196"/>
      <c r="N235" s="200"/>
      <c r="O235" s="200"/>
      <c r="P235" s="199"/>
      <c r="Q235" s="198"/>
      <c r="R235" s="198"/>
      <c r="S235" s="198"/>
      <c r="T235" s="198"/>
      <c r="U235" s="196"/>
      <c r="V235" s="197"/>
      <c r="W235" s="197"/>
      <c r="X235" s="197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</row>
    <row r="236" spans="1:37" ht="11.25" customHeight="1">
      <c r="A236" s="205"/>
      <c r="B236" s="204"/>
      <c r="C236" s="196"/>
      <c r="D236" s="196"/>
      <c r="E236" s="196"/>
      <c r="F236" s="196"/>
      <c r="G236" s="196"/>
      <c r="H236" s="202"/>
      <c r="I236" s="203"/>
      <c r="J236" s="202"/>
      <c r="K236" s="201"/>
      <c r="L236" s="196"/>
      <c r="M236" s="196"/>
      <c r="N236" s="200"/>
      <c r="O236" s="200"/>
      <c r="P236" s="199"/>
      <c r="Q236" s="198"/>
      <c r="R236" s="198"/>
      <c r="S236" s="198"/>
      <c r="T236" s="198"/>
      <c r="U236" s="196"/>
      <c r="V236" s="197"/>
      <c r="W236" s="197"/>
      <c r="X236" s="197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</row>
    <row r="237" spans="1:37" ht="11.25" customHeight="1">
      <c r="A237" s="205"/>
      <c r="B237" s="204"/>
      <c r="C237" s="196"/>
      <c r="D237" s="196"/>
      <c r="E237" s="196"/>
      <c r="F237" s="196"/>
      <c r="G237" s="196"/>
      <c r="H237" s="202"/>
      <c r="I237" s="203"/>
      <c r="J237" s="202"/>
      <c r="K237" s="201"/>
      <c r="L237" s="196"/>
      <c r="M237" s="196"/>
      <c r="N237" s="200"/>
      <c r="O237" s="200"/>
      <c r="P237" s="199"/>
      <c r="Q237" s="198"/>
      <c r="R237" s="198"/>
      <c r="S237" s="198"/>
      <c r="T237" s="198"/>
      <c r="U237" s="196"/>
      <c r="V237" s="197"/>
      <c r="W237" s="197"/>
      <c r="X237" s="197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</row>
    <row r="238" spans="1:37" ht="11.25" customHeight="1">
      <c r="A238" s="205"/>
      <c r="B238" s="204"/>
      <c r="C238" s="196"/>
      <c r="D238" s="196"/>
      <c r="E238" s="196"/>
      <c r="F238" s="196"/>
      <c r="G238" s="196"/>
      <c r="H238" s="202"/>
      <c r="I238" s="203"/>
      <c r="J238" s="202"/>
      <c r="K238" s="201"/>
      <c r="L238" s="196"/>
      <c r="M238" s="196"/>
      <c r="N238" s="200"/>
      <c r="O238" s="200"/>
      <c r="P238" s="199"/>
      <c r="Q238" s="198"/>
      <c r="R238" s="198"/>
      <c r="S238" s="198"/>
      <c r="T238" s="198"/>
      <c r="U238" s="196"/>
      <c r="V238" s="197"/>
      <c r="W238" s="197"/>
      <c r="X238" s="197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</row>
    <row r="239" spans="1:37" ht="11.25" customHeight="1">
      <c r="A239" s="205"/>
      <c r="B239" s="204"/>
      <c r="C239" s="196"/>
      <c r="D239" s="196"/>
      <c r="E239" s="196"/>
      <c r="F239" s="196"/>
      <c r="G239" s="196"/>
      <c r="H239" s="202"/>
      <c r="I239" s="203"/>
      <c r="J239" s="202"/>
      <c r="K239" s="201"/>
      <c r="L239" s="196"/>
      <c r="M239" s="196"/>
      <c r="N239" s="200"/>
      <c r="O239" s="200"/>
      <c r="P239" s="199"/>
      <c r="Q239" s="198"/>
      <c r="R239" s="198"/>
      <c r="S239" s="198"/>
      <c r="T239" s="198"/>
      <c r="U239" s="196"/>
      <c r="V239" s="197"/>
      <c r="W239" s="197"/>
      <c r="X239" s="197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</row>
    <row r="240" spans="1:37" ht="11.25" customHeight="1">
      <c r="A240" s="205"/>
      <c r="B240" s="204"/>
      <c r="C240" s="196"/>
      <c r="D240" s="196"/>
      <c r="E240" s="196"/>
      <c r="F240" s="196"/>
      <c r="G240" s="196"/>
      <c r="H240" s="202"/>
      <c r="I240" s="203"/>
      <c r="J240" s="202"/>
      <c r="K240" s="201"/>
      <c r="L240" s="196"/>
      <c r="M240" s="196"/>
      <c r="N240" s="200"/>
      <c r="O240" s="200"/>
      <c r="P240" s="199"/>
      <c r="Q240" s="198"/>
      <c r="R240" s="198"/>
      <c r="S240" s="198"/>
      <c r="T240" s="198"/>
      <c r="U240" s="196"/>
      <c r="V240" s="197"/>
      <c r="W240" s="197"/>
      <c r="X240" s="197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</row>
    <row r="241" spans="1:37" ht="11.25" customHeight="1">
      <c r="A241" s="205"/>
      <c r="B241" s="204"/>
      <c r="C241" s="196"/>
      <c r="D241" s="196"/>
      <c r="E241" s="196"/>
      <c r="F241" s="196"/>
      <c r="G241" s="196"/>
      <c r="H241" s="202"/>
      <c r="I241" s="203"/>
      <c r="J241" s="202"/>
      <c r="K241" s="201"/>
      <c r="L241" s="196"/>
      <c r="M241" s="196"/>
      <c r="N241" s="200"/>
      <c r="O241" s="200"/>
      <c r="P241" s="199"/>
      <c r="Q241" s="198"/>
      <c r="R241" s="198"/>
      <c r="S241" s="198"/>
      <c r="T241" s="198"/>
      <c r="U241" s="196"/>
      <c r="V241" s="197"/>
      <c r="W241" s="197"/>
      <c r="X241" s="197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</row>
    <row r="242" spans="1:37" ht="11.25" customHeight="1">
      <c r="A242" s="205"/>
      <c r="B242" s="204"/>
      <c r="C242" s="196"/>
      <c r="D242" s="196"/>
      <c r="E242" s="196"/>
      <c r="F242" s="196"/>
      <c r="G242" s="196"/>
      <c r="H242" s="202"/>
      <c r="I242" s="203"/>
      <c r="J242" s="202"/>
      <c r="K242" s="201"/>
      <c r="L242" s="196"/>
      <c r="M242" s="196"/>
      <c r="N242" s="200"/>
      <c r="O242" s="200"/>
      <c r="P242" s="199"/>
      <c r="Q242" s="198"/>
      <c r="R242" s="198"/>
      <c r="S242" s="198"/>
      <c r="T242" s="198"/>
      <c r="U242" s="196"/>
      <c r="V242" s="197"/>
      <c r="W242" s="197"/>
      <c r="X242" s="197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</row>
    <row r="243" spans="1:37" ht="11.25" customHeight="1">
      <c r="A243" s="205"/>
      <c r="B243" s="204"/>
      <c r="C243" s="196"/>
      <c r="D243" s="196"/>
      <c r="E243" s="196"/>
      <c r="F243" s="196"/>
      <c r="G243" s="196"/>
      <c r="H243" s="202"/>
      <c r="I243" s="203"/>
      <c r="J243" s="202"/>
      <c r="K243" s="201"/>
      <c r="L243" s="196"/>
      <c r="M243" s="196"/>
      <c r="N243" s="200"/>
      <c r="O243" s="200"/>
      <c r="P243" s="199"/>
      <c r="Q243" s="198"/>
      <c r="R243" s="198"/>
      <c r="S243" s="198"/>
      <c r="T243" s="198"/>
      <c r="U243" s="196"/>
      <c r="V243" s="197"/>
      <c r="W243" s="197"/>
      <c r="X243" s="197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</row>
    <row r="244" spans="1:37" ht="11.25" customHeight="1">
      <c r="A244" s="205"/>
      <c r="B244" s="204"/>
      <c r="C244" s="196"/>
      <c r="D244" s="196"/>
      <c r="E244" s="196"/>
      <c r="F244" s="196"/>
      <c r="G244" s="196"/>
      <c r="H244" s="202"/>
      <c r="I244" s="203"/>
      <c r="J244" s="202"/>
      <c r="K244" s="201"/>
      <c r="L244" s="196"/>
      <c r="M244" s="196"/>
      <c r="N244" s="200"/>
      <c r="O244" s="200"/>
      <c r="P244" s="199"/>
      <c r="Q244" s="198"/>
      <c r="R244" s="198"/>
      <c r="S244" s="198"/>
      <c r="T244" s="198"/>
      <c r="U244" s="196"/>
      <c r="V244" s="197"/>
      <c r="W244" s="197"/>
      <c r="X244" s="197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</row>
    <row r="245" spans="1:37" ht="11.25" customHeight="1">
      <c r="A245" s="205"/>
      <c r="B245" s="204"/>
      <c r="C245" s="196"/>
      <c r="D245" s="196"/>
      <c r="E245" s="196"/>
      <c r="F245" s="196"/>
      <c r="G245" s="196"/>
      <c r="H245" s="202"/>
      <c r="I245" s="203"/>
      <c r="J245" s="202"/>
      <c r="K245" s="201"/>
      <c r="L245" s="196"/>
      <c r="M245" s="196"/>
      <c r="N245" s="200"/>
      <c r="O245" s="200"/>
      <c r="P245" s="199"/>
      <c r="Q245" s="198"/>
      <c r="R245" s="198"/>
      <c r="S245" s="198"/>
      <c r="T245" s="198"/>
      <c r="U245" s="196"/>
      <c r="V245" s="197"/>
      <c r="W245" s="197"/>
      <c r="X245" s="197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</row>
    <row r="246" spans="1:37" ht="11.25" customHeight="1">
      <c r="A246" s="205"/>
      <c r="B246" s="204"/>
      <c r="C246" s="196"/>
      <c r="D246" s="196"/>
      <c r="E246" s="196"/>
      <c r="F246" s="196"/>
      <c r="G246" s="196"/>
      <c r="H246" s="202"/>
      <c r="I246" s="203"/>
      <c r="J246" s="202"/>
      <c r="K246" s="201"/>
      <c r="L246" s="196"/>
      <c r="M246" s="196"/>
      <c r="N246" s="200"/>
      <c r="O246" s="200"/>
      <c r="P246" s="199"/>
      <c r="Q246" s="198"/>
      <c r="R246" s="198"/>
      <c r="S246" s="198"/>
      <c r="T246" s="198"/>
      <c r="U246" s="196"/>
      <c r="V246" s="197"/>
      <c r="W246" s="197"/>
      <c r="X246" s="197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</row>
    <row r="247" spans="1:37" ht="11.25" customHeight="1">
      <c r="A247" s="205"/>
      <c r="B247" s="204"/>
      <c r="C247" s="196"/>
      <c r="D247" s="196"/>
      <c r="E247" s="196"/>
      <c r="F247" s="196"/>
      <c r="G247" s="196"/>
      <c r="H247" s="202"/>
      <c r="I247" s="203"/>
      <c r="J247" s="202"/>
      <c r="K247" s="201"/>
      <c r="L247" s="196"/>
      <c r="M247" s="196"/>
      <c r="N247" s="200"/>
      <c r="O247" s="200"/>
      <c r="P247" s="199"/>
      <c r="Q247" s="198"/>
      <c r="R247" s="198"/>
      <c r="S247" s="198"/>
      <c r="T247" s="198"/>
      <c r="U247" s="196"/>
      <c r="V247" s="197"/>
      <c r="W247" s="197"/>
      <c r="X247" s="197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</row>
    <row r="248" spans="1:37" ht="11.25" customHeight="1">
      <c r="A248" s="205"/>
      <c r="B248" s="204"/>
      <c r="C248" s="196"/>
      <c r="D248" s="196"/>
      <c r="E248" s="196"/>
      <c r="F248" s="196"/>
      <c r="G248" s="196"/>
      <c r="H248" s="202"/>
      <c r="I248" s="203"/>
      <c r="J248" s="202"/>
      <c r="K248" s="201"/>
      <c r="L248" s="196"/>
      <c r="M248" s="196"/>
      <c r="N248" s="200"/>
      <c r="O248" s="200"/>
      <c r="P248" s="199"/>
      <c r="Q248" s="198"/>
      <c r="R248" s="198"/>
      <c r="S248" s="198"/>
      <c r="T248" s="198"/>
      <c r="U248" s="196"/>
      <c r="V248" s="197"/>
      <c r="W248" s="197"/>
      <c r="X248" s="197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</row>
    <row r="249" spans="1:37" ht="11.25" customHeight="1">
      <c r="A249" s="205"/>
      <c r="B249" s="204"/>
      <c r="C249" s="196"/>
      <c r="D249" s="196"/>
      <c r="E249" s="196"/>
      <c r="F249" s="196"/>
      <c r="G249" s="196"/>
      <c r="H249" s="202"/>
      <c r="I249" s="203"/>
      <c r="J249" s="202"/>
      <c r="K249" s="201"/>
      <c r="L249" s="196"/>
      <c r="M249" s="196"/>
      <c r="N249" s="200"/>
      <c r="O249" s="200"/>
      <c r="P249" s="199"/>
      <c r="Q249" s="198"/>
      <c r="R249" s="198"/>
      <c r="S249" s="198"/>
      <c r="T249" s="198"/>
      <c r="U249" s="196"/>
      <c r="V249" s="197"/>
      <c r="W249" s="197"/>
      <c r="X249" s="197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</row>
    <row r="250" spans="1:37" ht="11.25" customHeight="1">
      <c r="A250" s="205"/>
      <c r="B250" s="204"/>
      <c r="C250" s="196"/>
      <c r="D250" s="196"/>
      <c r="E250" s="196"/>
      <c r="F250" s="196"/>
      <c r="G250" s="196"/>
      <c r="H250" s="202"/>
      <c r="I250" s="203"/>
      <c r="J250" s="202"/>
      <c r="K250" s="201"/>
      <c r="L250" s="196"/>
      <c r="M250" s="196"/>
      <c r="N250" s="200"/>
      <c r="O250" s="200"/>
      <c r="P250" s="199"/>
      <c r="Q250" s="198"/>
      <c r="R250" s="198"/>
      <c r="S250" s="198"/>
      <c r="T250" s="198"/>
      <c r="U250" s="196"/>
      <c r="V250" s="197"/>
      <c r="W250" s="197"/>
      <c r="X250" s="197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</row>
    <row r="251" spans="1:37" ht="11.25" customHeight="1">
      <c r="A251" s="205"/>
      <c r="B251" s="204"/>
      <c r="C251" s="196"/>
      <c r="D251" s="196"/>
      <c r="E251" s="196"/>
      <c r="F251" s="196"/>
      <c r="G251" s="196"/>
      <c r="H251" s="202"/>
      <c r="I251" s="203"/>
      <c r="J251" s="202"/>
      <c r="K251" s="201"/>
      <c r="L251" s="196"/>
      <c r="M251" s="196"/>
      <c r="N251" s="200"/>
      <c r="O251" s="200"/>
      <c r="P251" s="199"/>
      <c r="Q251" s="198"/>
      <c r="R251" s="198"/>
      <c r="S251" s="198"/>
      <c r="T251" s="198"/>
      <c r="U251" s="196"/>
      <c r="V251" s="197"/>
      <c r="W251" s="197"/>
      <c r="X251" s="197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</row>
    <row r="252" spans="1:37" ht="11.25" customHeight="1">
      <c r="A252" s="205"/>
      <c r="B252" s="204"/>
      <c r="C252" s="196"/>
      <c r="D252" s="196"/>
      <c r="E252" s="196"/>
      <c r="F252" s="196"/>
      <c r="G252" s="196"/>
      <c r="H252" s="202"/>
      <c r="I252" s="203"/>
      <c r="J252" s="202"/>
      <c r="K252" s="201"/>
      <c r="L252" s="196"/>
      <c r="M252" s="196"/>
      <c r="N252" s="200"/>
      <c r="O252" s="200"/>
      <c r="P252" s="199"/>
      <c r="Q252" s="198"/>
      <c r="R252" s="198"/>
      <c r="S252" s="198"/>
      <c r="T252" s="198"/>
      <c r="U252" s="196"/>
      <c r="V252" s="197"/>
      <c r="W252" s="197"/>
      <c r="X252" s="197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</row>
    <row r="253" spans="1:37" ht="11.25" customHeight="1">
      <c r="A253" s="205"/>
      <c r="B253" s="204"/>
      <c r="C253" s="196"/>
      <c r="D253" s="196"/>
      <c r="E253" s="196"/>
      <c r="F253" s="196"/>
      <c r="G253" s="196"/>
      <c r="H253" s="202"/>
      <c r="I253" s="203"/>
      <c r="J253" s="202"/>
      <c r="K253" s="201"/>
      <c r="L253" s="196"/>
      <c r="M253" s="196"/>
      <c r="N253" s="200"/>
      <c r="O253" s="200"/>
      <c r="P253" s="199"/>
      <c r="Q253" s="198"/>
      <c r="R253" s="198"/>
      <c r="S253" s="198"/>
      <c r="T253" s="198"/>
      <c r="U253" s="196"/>
      <c r="V253" s="197"/>
      <c r="W253" s="197"/>
      <c r="X253" s="197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</row>
    <row r="254" spans="1:37" ht="11.25" customHeight="1">
      <c r="A254" s="205"/>
      <c r="B254" s="204"/>
      <c r="C254" s="196"/>
      <c r="D254" s="196"/>
      <c r="E254" s="196"/>
      <c r="F254" s="196"/>
      <c r="G254" s="196"/>
      <c r="H254" s="202"/>
      <c r="I254" s="203"/>
      <c r="J254" s="202"/>
      <c r="K254" s="201"/>
      <c r="L254" s="196"/>
      <c r="M254" s="196"/>
      <c r="N254" s="200"/>
      <c r="O254" s="200"/>
      <c r="P254" s="199"/>
      <c r="Q254" s="198"/>
      <c r="R254" s="198"/>
      <c r="S254" s="198"/>
      <c r="T254" s="198"/>
      <c r="U254" s="196"/>
      <c r="V254" s="197"/>
      <c r="W254" s="197"/>
      <c r="X254" s="197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</row>
    <row r="255" spans="1:37" ht="11.25" customHeight="1">
      <c r="A255" s="205"/>
      <c r="B255" s="204"/>
      <c r="C255" s="196"/>
      <c r="D255" s="196"/>
      <c r="E255" s="196"/>
      <c r="F255" s="196"/>
      <c r="G255" s="196"/>
      <c r="H255" s="202"/>
      <c r="I255" s="203"/>
      <c r="J255" s="202"/>
      <c r="K255" s="201"/>
      <c r="L255" s="196"/>
      <c r="M255" s="196"/>
      <c r="N255" s="200"/>
      <c r="O255" s="200"/>
      <c r="P255" s="199"/>
      <c r="Q255" s="198"/>
      <c r="R255" s="198"/>
      <c r="S255" s="198"/>
      <c r="T255" s="198"/>
      <c r="U255" s="196"/>
      <c r="V255" s="197"/>
      <c r="W255" s="197"/>
      <c r="X255" s="197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</row>
    <row r="256" spans="1:37" ht="11.25" customHeight="1">
      <c r="A256" s="205"/>
      <c r="B256" s="204"/>
      <c r="C256" s="196"/>
      <c r="D256" s="196"/>
      <c r="E256" s="196"/>
      <c r="F256" s="196"/>
      <c r="G256" s="196"/>
      <c r="H256" s="202"/>
      <c r="I256" s="203"/>
      <c r="J256" s="202"/>
      <c r="K256" s="201"/>
      <c r="L256" s="196"/>
      <c r="M256" s="196"/>
      <c r="N256" s="200"/>
      <c r="O256" s="200"/>
      <c r="P256" s="199"/>
      <c r="Q256" s="198"/>
      <c r="R256" s="198"/>
      <c r="S256" s="198"/>
      <c r="T256" s="198"/>
      <c r="U256" s="196"/>
      <c r="V256" s="197"/>
      <c r="W256" s="197"/>
      <c r="X256" s="197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</row>
    <row r="257" spans="1:37" ht="11.25" customHeight="1">
      <c r="A257" s="205"/>
      <c r="B257" s="204"/>
      <c r="C257" s="196"/>
      <c r="D257" s="196"/>
      <c r="E257" s="196"/>
      <c r="F257" s="196"/>
      <c r="G257" s="196"/>
      <c r="H257" s="202"/>
      <c r="I257" s="203"/>
      <c r="J257" s="202"/>
      <c r="K257" s="201"/>
      <c r="L257" s="196"/>
      <c r="M257" s="196"/>
      <c r="N257" s="200"/>
      <c r="O257" s="200"/>
      <c r="P257" s="199"/>
      <c r="Q257" s="198"/>
      <c r="R257" s="198"/>
      <c r="S257" s="198"/>
      <c r="T257" s="198"/>
      <c r="U257" s="196"/>
      <c r="V257" s="197"/>
      <c r="W257" s="197"/>
      <c r="X257" s="197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</row>
    <row r="258" spans="1:37" ht="11.25" customHeight="1">
      <c r="A258" s="205"/>
      <c r="B258" s="204"/>
      <c r="C258" s="196"/>
      <c r="D258" s="196"/>
      <c r="E258" s="196"/>
      <c r="F258" s="196"/>
      <c r="G258" s="196"/>
      <c r="H258" s="202"/>
      <c r="I258" s="203"/>
      <c r="J258" s="202"/>
      <c r="K258" s="201"/>
      <c r="L258" s="196"/>
      <c r="M258" s="196"/>
      <c r="N258" s="200"/>
      <c r="O258" s="200"/>
      <c r="P258" s="199"/>
      <c r="Q258" s="198"/>
      <c r="R258" s="198"/>
      <c r="S258" s="198"/>
      <c r="T258" s="198"/>
      <c r="U258" s="196"/>
      <c r="V258" s="197"/>
      <c r="W258" s="197"/>
      <c r="X258" s="197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</row>
    <row r="259" spans="1:37" ht="11.25" customHeight="1">
      <c r="A259" s="205"/>
      <c r="B259" s="204"/>
      <c r="C259" s="196"/>
      <c r="D259" s="196"/>
      <c r="E259" s="196"/>
      <c r="F259" s="196"/>
      <c r="G259" s="196"/>
      <c r="H259" s="202"/>
      <c r="I259" s="203"/>
      <c r="J259" s="202"/>
      <c r="K259" s="201"/>
      <c r="L259" s="196"/>
      <c r="M259" s="196"/>
      <c r="N259" s="200"/>
      <c r="O259" s="200"/>
      <c r="P259" s="199"/>
      <c r="Q259" s="198"/>
      <c r="R259" s="198"/>
      <c r="S259" s="198"/>
      <c r="T259" s="198"/>
      <c r="U259" s="196"/>
      <c r="V259" s="197"/>
      <c r="W259" s="197"/>
      <c r="X259" s="197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</row>
    <row r="260" spans="1:37" ht="11.25" customHeight="1">
      <c r="A260" s="205"/>
      <c r="B260" s="204"/>
      <c r="C260" s="196"/>
      <c r="D260" s="196"/>
      <c r="E260" s="196"/>
      <c r="F260" s="196"/>
      <c r="G260" s="196"/>
      <c r="H260" s="202"/>
      <c r="I260" s="203"/>
      <c r="J260" s="202"/>
      <c r="K260" s="201"/>
      <c r="L260" s="196"/>
      <c r="M260" s="196"/>
      <c r="N260" s="200"/>
      <c r="O260" s="200"/>
      <c r="P260" s="199"/>
      <c r="Q260" s="198"/>
      <c r="R260" s="198"/>
      <c r="S260" s="198"/>
      <c r="T260" s="198"/>
      <c r="U260" s="196"/>
      <c r="V260" s="197"/>
      <c r="W260" s="197"/>
      <c r="X260" s="197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</row>
    <row r="261" spans="1:37" ht="11.25" customHeight="1">
      <c r="A261" s="205"/>
      <c r="B261" s="204"/>
      <c r="C261" s="196"/>
      <c r="D261" s="196"/>
      <c r="E261" s="196"/>
      <c r="F261" s="196"/>
      <c r="G261" s="196"/>
      <c r="H261" s="202"/>
      <c r="I261" s="203"/>
      <c r="J261" s="202"/>
      <c r="K261" s="201"/>
      <c r="L261" s="196"/>
      <c r="M261" s="196"/>
      <c r="N261" s="200"/>
      <c r="O261" s="200"/>
      <c r="P261" s="199"/>
      <c r="Q261" s="198"/>
      <c r="R261" s="198"/>
      <c r="S261" s="198"/>
      <c r="T261" s="198"/>
      <c r="U261" s="196"/>
      <c r="V261" s="197"/>
      <c r="W261" s="197"/>
      <c r="X261" s="197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</row>
    <row r="262" spans="1:37" ht="11.25" customHeight="1">
      <c r="A262" s="205"/>
      <c r="B262" s="204"/>
      <c r="C262" s="196"/>
      <c r="D262" s="196"/>
      <c r="E262" s="196"/>
      <c r="F262" s="196"/>
      <c r="G262" s="196"/>
      <c r="H262" s="202"/>
      <c r="I262" s="203"/>
      <c r="J262" s="202"/>
      <c r="K262" s="201"/>
      <c r="L262" s="196"/>
      <c r="M262" s="196"/>
      <c r="N262" s="200"/>
      <c r="O262" s="200"/>
      <c r="P262" s="199"/>
      <c r="Q262" s="198"/>
      <c r="R262" s="198"/>
      <c r="S262" s="198"/>
      <c r="T262" s="198"/>
      <c r="U262" s="196"/>
      <c r="V262" s="197"/>
      <c r="W262" s="197"/>
      <c r="X262" s="197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</row>
    <row r="263" spans="1:37" ht="11.25" customHeight="1">
      <c r="A263" s="205"/>
      <c r="B263" s="204"/>
      <c r="C263" s="196"/>
      <c r="D263" s="196"/>
      <c r="E263" s="196"/>
      <c r="F263" s="196"/>
      <c r="G263" s="196"/>
      <c r="H263" s="202"/>
      <c r="I263" s="203"/>
      <c r="J263" s="202"/>
      <c r="K263" s="201"/>
      <c r="L263" s="196"/>
      <c r="M263" s="196"/>
      <c r="N263" s="200"/>
      <c r="O263" s="200"/>
      <c r="P263" s="199"/>
      <c r="Q263" s="198"/>
      <c r="R263" s="198"/>
      <c r="S263" s="198"/>
      <c r="T263" s="198"/>
      <c r="U263" s="196"/>
      <c r="V263" s="197"/>
      <c r="W263" s="197"/>
      <c r="X263" s="197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</row>
    <row r="264" spans="1:37" ht="11.25" customHeight="1">
      <c r="A264" s="205"/>
      <c r="B264" s="204"/>
      <c r="C264" s="196"/>
      <c r="D264" s="196"/>
      <c r="E264" s="196"/>
      <c r="F264" s="196"/>
      <c r="G264" s="196"/>
      <c r="H264" s="202"/>
      <c r="I264" s="203"/>
      <c r="J264" s="202"/>
      <c r="K264" s="201"/>
      <c r="L264" s="196"/>
      <c r="M264" s="196"/>
      <c r="N264" s="200"/>
      <c r="O264" s="200"/>
      <c r="P264" s="199"/>
      <c r="Q264" s="198"/>
      <c r="R264" s="198"/>
      <c r="S264" s="198"/>
      <c r="T264" s="198"/>
      <c r="U264" s="196"/>
      <c r="V264" s="197"/>
      <c r="W264" s="197"/>
      <c r="X264" s="197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</row>
    <row r="265" spans="1:37" ht="11.25" customHeight="1">
      <c r="A265" s="205"/>
      <c r="B265" s="204"/>
      <c r="C265" s="196"/>
      <c r="D265" s="196"/>
      <c r="E265" s="196"/>
      <c r="F265" s="196"/>
      <c r="G265" s="196"/>
      <c r="H265" s="202"/>
      <c r="I265" s="203"/>
      <c r="J265" s="202"/>
      <c r="K265" s="201"/>
      <c r="L265" s="196"/>
      <c r="M265" s="196"/>
      <c r="N265" s="200"/>
      <c r="O265" s="200"/>
      <c r="P265" s="199"/>
      <c r="Q265" s="198"/>
      <c r="R265" s="198"/>
      <c r="S265" s="198"/>
      <c r="T265" s="198"/>
      <c r="U265" s="196"/>
      <c r="V265" s="197"/>
      <c r="W265" s="197"/>
      <c r="X265" s="197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</row>
    <row r="266" spans="1:37" ht="11.25" customHeight="1">
      <c r="A266" s="205"/>
      <c r="B266" s="204"/>
      <c r="C266" s="196"/>
      <c r="D266" s="196"/>
      <c r="E266" s="196"/>
      <c r="F266" s="196"/>
      <c r="G266" s="196"/>
      <c r="H266" s="202"/>
      <c r="I266" s="203"/>
      <c r="J266" s="202"/>
      <c r="K266" s="201"/>
      <c r="L266" s="196"/>
      <c r="M266" s="196"/>
      <c r="N266" s="200"/>
      <c r="O266" s="200"/>
      <c r="P266" s="199"/>
      <c r="Q266" s="198"/>
      <c r="R266" s="198"/>
      <c r="S266" s="198"/>
      <c r="T266" s="198"/>
      <c r="U266" s="196"/>
      <c r="V266" s="197"/>
      <c r="W266" s="197"/>
      <c r="X266" s="197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</row>
    <row r="267" spans="1:37" ht="11.25" customHeight="1">
      <c r="A267" s="205"/>
      <c r="B267" s="204"/>
      <c r="C267" s="196"/>
      <c r="D267" s="196"/>
      <c r="E267" s="196"/>
      <c r="F267" s="196"/>
      <c r="G267" s="196"/>
      <c r="H267" s="202"/>
      <c r="I267" s="203"/>
      <c r="J267" s="202"/>
      <c r="K267" s="201"/>
      <c r="L267" s="196"/>
      <c r="M267" s="196"/>
      <c r="N267" s="200"/>
      <c r="O267" s="200"/>
      <c r="P267" s="199"/>
      <c r="Q267" s="198"/>
      <c r="R267" s="198"/>
      <c r="S267" s="198"/>
      <c r="T267" s="198"/>
      <c r="U267" s="196"/>
      <c r="V267" s="197"/>
      <c r="W267" s="197"/>
      <c r="X267" s="197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</row>
    <row r="268" spans="1:37" ht="11.25" customHeight="1">
      <c r="A268" s="205"/>
      <c r="B268" s="204"/>
      <c r="C268" s="196"/>
      <c r="D268" s="196"/>
      <c r="E268" s="196"/>
      <c r="F268" s="196"/>
      <c r="G268" s="196"/>
      <c r="H268" s="202"/>
      <c r="I268" s="203"/>
      <c r="J268" s="202"/>
      <c r="K268" s="201"/>
      <c r="L268" s="196"/>
      <c r="M268" s="196"/>
      <c r="N268" s="200"/>
      <c r="O268" s="200"/>
      <c r="P268" s="199"/>
      <c r="Q268" s="198"/>
      <c r="R268" s="198"/>
      <c r="S268" s="198"/>
      <c r="T268" s="198"/>
      <c r="U268" s="196"/>
      <c r="V268" s="197"/>
      <c r="W268" s="197"/>
      <c r="X268" s="197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</row>
    <row r="269" spans="1:37" ht="11.25" customHeight="1">
      <c r="A269" s="205"/>
      <c r="B269" s="204"/>
      <c r="C269" s="196"/>
      <c r="D269" s="196"/>
      <c r="E269" s="196"/>
      <c r="F269" s="196"/>
      <c r="G269" s="196"/>
      <c r="H269" s="202"/>
      <c r="I269" s="203"/>
      <c r="J269" s="202"/>
      <c r="K269" s="201"/>
      <c r="L269" s="196"/>
      <c r="M269" s="196"/>
      <c r="N269" s="200"/>
      <c r="O269" s="200"/>
      <c r="P269" s="199"/>
      <c r="Q269" s="198"/>
      <c r="R269" s="198"/>
      <c r="S269" s="198"/>
      <c r="T269" s="198"/>
      <c r="U269" s="196"/>
      <c r="V269" s="197"/>
      <c r="W269" s="197"/>
      <c r="X269" s="197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</row>
    <row r="270" spans="1:37" ht="11.25" customHeight="1">
      <c r="A270" s="205"/>
      <c r="B270" s="204"/>
      <c r="C270" s="196"/>
      <c r="D270" s="196"/>
      <c r="E270" s="196"/>
      <c r="F270" s="196"/>
      <c r="G270" s="196"/>
      <c r="H270" s="202"/>
      <c r="I270" s="203"/>
      <c r="J270" s="202"/>
      <c r="K270" s="201"/>
      <c r="L270" s="196"/>
      <c r="M270" s="196"/>
      <c r="N270" s="200"/>
      <c r="O270" s="200"/>
      <c r="P270" s="199"/>
      <c r="Q270" s="198"/>
      <c r="R270" s="198"/>
      <c r="S270" s="198"/>
      <c r="T270" s="198"/>
      <c r="U270" s="196"/>
      <c r="V270" s="197"/>
      <c r="W270" s="197"/>
      <c r="X270" s="197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</row>
    <row r="271" spans="1:37" ht="11.25" customHeight="1">
      <c r="A271" s="205"/>
      <c r="B271" s="204"/>
      <c r="C271" s="196"/>
      <c r="D271" s="196"/>
      <c r="E271" s="196"/>
      <c r="F271" s="196"/>
      <c r="G271" s="196"/>
      <c r="H271" s="202"/>
      <c r="I271" s="203"/>
      <c r="J271" s="202"/>
      <c r="K271" s="201"/>
      <c r="L271" s="196"/>
      <c r="M271" s="196"/>
      <c r="N271" s="200"/>
      <c r="O271" s="200"/>
      <c r="P271" s="199"/>
      <c r="Q271" s="198"/>
      <c r="R271" s="198"/>
      <c r="S271" s="198"/>
      <c r="T271" s="198"/>
      <c r="U271" s="196"/>
      <c r="V271" s="197"/>
      <c r="W271" s="197"/>
      <c r="X271" s="197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</row>
    <row r="272" spans="1:37" ht="11.25" customHeight="1">
      <c r="A272" s="205"/>
      <c r="B272" s="204"/>
      <c r="C272" s="196"/>
      <c r="D272" s="196"/>
      <c r="E272" s="196"/>
      <c r="F272" s="196"/>
      <c r="G272" s="196"/>
      <c r="H272" s="202"/>
      <c r="I272" s="203"/>
      <c r="J272" s="202"/>
      <c r="K272" s="201"/>
      <c r="L272" s="196"/>
      <c r="M272" s="196"/>
      <c r="N272" s="200"/>
      <c r="O272" s="200"/>
      <c r="P272" s="199"/>
      <c r="Q272" s="198"/>
      <c r="R272" s="198"/>
      <c r="S272" s="198"/>
      <c r="T272" s="198"/>
      <c r="U272" s="196"/>
      <c r="V272" s="197"/>
      <c r="W272" s="197"/>
      <c r="X272" s="197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</row>
    <row r="273" spans="1:37" ht="11.25" customHeight="1">
      <c r="A273" s="205"/>
      <c r="B273" s="204"/>
      <c r="C273" s="196"/>
      <c r="D273" s="196"/>
      <c r="E273" s="196"/>
      <c r="F273" s="196"/>
      <c r="G273" s="196"/>
      <c r="H273" s="202"/>
      <c r="I273" s="203"/>
      <c r="J273" s="202"/>
      <c r="K273" s="201"/>
      <c r="L273" s="196"/>
      <c r="M273" s="196"/>
      <c r="N273" s="200"/>
      <c r="O273" s="200"/>
      <c r="P273" s="199"/>
      <c r="Q273" s="198"/>
      <c r="R273" s="198"/>
      <c r="S273" s="198"/>
      <c r="T273" s="198"/>
      <c r="U273" s="196"/>
      <c r="V273" s="197"/>
      <c r="W273" s="197"/>
      <c r="X273" s="197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</row>
    <row r="274" spans="1:37" ht="11.25" customHeight="1">
      <c r="A274" s="205"/>
      <c r="B274" s="204"/>
      <c r="C274" s="196"/>
      <c r="D274" s="196"/>
      <c r="E274" s="196"/>
      <c r="F274" s="196"/>
      <c r="G274" s="196"/>
      <c r="H274" s="202"/>
      <c r="I274" s="203"/>
      <c r="J274" s="202"/>
      <c r="K274" s="201"/>
      <c r="L274" s="196"/>
      <c r="M274" s="196"/>
      <c r="N274" s="200"/>
      <c r="O274" s="200"/>
      <c r="P274" s="199"/>
      <c r="Q274" s="198"/>
      <c r="R274" s="198"/>
      <c r="S274" s="198"/>
      <c r="T274" s="198"/>
      <c r="U274" s="196"/>
      <c r="V274" s="197"/>
      <c r="W274" s="197"/>
      <c r="X274" s="197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</row>
    <row r="275" spans="1:37" ht="11.25" customHeight="1">
      <c r="A275" s="205"/>
      <c r="B275" s="204"/>
      <c r="C275" s="196"/>
      <c r="D275" s="196"/>
      <c r="E275" s="196"/>
      <c r="F275" s="196"/>
      <c r="G275" s="196"/>
      <c r="H275" s="202"/>
      <c r="I275" s="203"/>
      <c r="J275" s="202"/>
      <c r="K275" s="201"/>
      <c r="L275" s="196"/>
      <c r="M275" s="196"/>
      <c r="N275" s="200"/>
      <c r="O275" s="200"/>
      <c r="P275" s="199"/>
      <c r="Q275" s="198"/>
      <c r="R275" s="198"/>
      <c r="S275" s="198"/>
      <c r="T275" s="198"/>
      <c r="U275" s="196"/>
      <c r="V275" s="197"/>
      <c r="W275" s="197"/>
      <c r="X275" s="197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</row>
    <row r="276" spans="1:37" ht="11.25" customHeight="1">
      <c r="A276" s="205"/>
      <c r="B276" s="204"/>
      <c r="C276" s="196"/>
      <c r="D276" s="196"/>
      <c r="E276" s="196"/>
      <c r="F276" s="196"/>
      <c r="G276" s="196"/>
      <c r="H276" s="202"/>
      <c r="I276" s="203"/>
      <c r="J276" s="202"/>
      <c r="K276" s="201"/>
      <c r="L276" s="196"/>
      <c r="M276" s="196"/>
      <c r="N276" s="200"/>
      <c r="O276" s="200"/>
      <c r="P276" s="199"/>
      <c r="Q276" s="198"/>
      <c r="R276" s="198"/>
      <c r="S276" s="198"/>
      <c r="T276" s="198"/>
      <c r="U276" s="196"/>
      <c r="V276" s="197"/>
      <c r="W276" s="197"/>
      <c r="X276" s="197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</row>
    <row r="277" spans="1:37" ht="11.25" customHeight="1">
      <c r="A277" s="205"/>
      <c r="B277" s="204"/>
      <c r="C277" s="196"/>
      <c r="D277" s="196"/>
      <c r="E277" s="196"/>
      <c r="F277" s="196"/>
      <c r="G277" s="196"/>
      <c r="H277" s="202"/>
      <c r="I277" s="203"/>
      <c r="J277" s="202"/>
      <c r="K277" s="201"/>
      <c r="L277" s="196"/>
      <c r="M277" s="196"/>
      <c r="N277" s="200"/>
      <c r="O277" s="200"/>
      <c r="P277" s="199"/>
      <c r="Q277" s="198"/>
      <c r="R277" s="198"/>
      <c r="S277" s="198"/>
      <c r="T277" s="198"/>
      <c r="U277" s="196"/>
      <c r="V277" s="197"/>
      <c r="W277" s="197"/>
      <c r="X277" s="197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</row>
    <row r="278" spans="1:37" ht="11.25" customHeight="1">
      <c r="A278" s="205"/>
      <c r="B278" s="204"/>
      <c r="C278" s="196"/>
      <c r="D278" s="196"/>
      <c r="E278" s="196"/>
      <c r="F278" s="196"/>
      <c r="G278" s="196"/>
      <c r="H278" s="202"/>
      <c r="I278" s="203"/>
      <c r="J278" s="202"/>
      <c r="K278" s="201"/>
      <c r="L278" s="196"/>
      <c r="M278" s="196"/>
      <c r="N278" s="200"/>
      <c r="O278" s="200"/>
      <c r="P278" s="199"/>
      <c r="Q278" s="198"/>
      <c r="R278" s="198"/>
      <c r="S278" s="198"/>
      <c r="T278" s="198"/>
      <c r="U278" s="196"/>
      <c r="V278" s="197"/>
      <c r="W278" s="197"/>
      <c r="X278" s="197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</row>
    <row r="279" spans="1:37" ht="11.25" customHeight="1">
      <c r="A279" s="205"/>
      <c r="B279" s="204"/>
      <c r="C279" s="196"/>
      <c r="D279" s="196"/>
      <c r="E279" s="196"/>
      <c r="F279" s="196"/>
      <c r="G279" s="196"/>
      <c r="H279" s="202"/>
      <c r="I279" s="203"/>
      <c r="J279" s="202"/>
      <c r="K279" s="201"/>
      <c r="L279" s="196"/>
      <c r="M279" s="196"/>
      <c r="N279" s="200"/>
      <c r="O279" s="200"/>
      <c r="P279" s="199"/>
      <c r="Q279" s="198"/>
      <c r="R279" s="198"/>
      <c r="S279" s="198"/>
      <c r="T279" s="198"/>
      <c r="U279" s="196"/>
      <c r="V279" s="197"/>
      <c r="W279" s="197"/>
      <c r="X279" s="197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</row>
    <row r="280" spans="1:37" ht="11.25" customHeight="1">
      <c r="A280" s="205"/>
      <c r="B280" s="204"/>
      <c r="C280" s="196"/>
      <c r="D280" s="196"/>
      <c r="E280" s="196"/>
      <c r="F280" s="196"/>
      <c r="G280" s="196"/>
      <c r="H280" s="202"/>
      <c r="I280" s="203"/>
      <c r="J280" s="202"/>
      <c r="K280" s="201"/>
      <c r="L280" s="196"/>
      <c r="M280" s="196"/>
      <c r="N280" s="200"/>
      <c r="O280" s="200"/>
      <c r="P280" s="199"/>
      <c r="Q280" s="198"/>
      <c r="R280" s="198"/>
      <c r="S280" s="198"/>
      <c r="T280" s="198"/>
      <c r="U280" s="196"/>
      <c r="V280" s="197"/>
      <c r="W280" s="197"/>
      <c r="X280" s="197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</row>
    <row r="281" spans="1:37" ht="11.25" customHeight="1">
      <c r="A281" s="205"/>
      <c r="B281" s="204"/>
      <c r="C281" s="196"/>
      <c r="D281" s="196"/>
      <c r="E281" s="196"/>
      <c r="F281" s="196"/>
      <c r="G281" s="196"/>
      <c r="H281" s="202"/>
      <c r="I281" s="203"/>
      <c r="J281" s="202"/>
      <c r="K281" s="201"/>
      <c r="L281" s="196"/>
      <c r="M281" s="196"/>
      <c r="N281" s="200"/>
      <c r="O281" s="200"/>
      <c r="P281" s="199"/>
      <c r="Q281" s="198"/>
      <c r="R281" s="198"/>
      <c r="S281" s="198"/>
      <c r="T281" s="198"/>
      <c r="U281" s="196"/>
      <c r="V281" s="197"/>
      <c r="W281" s="197"/>
      <c r="X281" s="197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</row>
    <row r="282" spans="1:37" ht="11.25" customHeight="1">
      <c r="A282" s="205"/>
      <c r="B282" s="204"/>
      <c r="C282" s="196"/>
      <c r="D282" s="196"/>
      <c r="E282" s="196"/>
      <c r="F282" s="196"/>
      <c r="G282" s="196"/>
      <c r="H282" s="202"/>
      <c r="I282" s="203"/>
      <c r="J282" s="202"/>
      <c r="K282" s="201"/>
      <c r="L282" s="196"/>
      <c r="M282" s="196"/>
      <c r="N282" s="200"/>
      <c r="O282" s="200"/>
      <c r="P282" s="199"/>
      <c r="Q282" s="198"/>
      <c r="R282" s="198"/>
      <c r="S282" s="198"/>
      <c r="T282" s="198"/>
      <c r="U282" s="196"/>
      <c r="V282" s="197"/>
      <c r="W282" s="197"/>
      <c r="X282" s="197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</row>
    <row r="283" spans="1:37" ht="11.25" customHeight="1">
      <c r="A283" s="205"/>
      <c r="B283" s="204"/>
      <c r="C283" s="196"/>
      <c r="D283" s="196"/>
      <c r="E283" s="196"/>
      <c r="F283" s="196"/>
      <c r="G283" s="196"/>
      <c r="H283" s="202"/>
      <c r="I283" s="203"/>
      <c r="J283" s="202"/>
      <c r="K283" s="201"/>
      <c r="L283" s="196"/>
      <c r="M283" s="196"/>
      <c r="N283" s="200"/>
      <c r="O283" s="200"/>
      <c r="P283" s="199"/>
      <c r="Q283" s="198"/>
      <c r="R283" s="198"/>
      <c r="S283" s="198"/>
      <c r="T283" s="198"/>
      <c r="U283" s="196"/>
      <c r="V283" s="197"/>
      <c r="W283" s="197"/>
      <c r="X283" s="197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</row>
    <row r="284" spans="1:37" ht="11.25" customHeight="1">
      <c r="A284" s="205"/>
      <c r="B284" s="204"/>
      <c r="C284" s="196"/>
      <c r="D284" s="196"/>
      <c r="E284" s="196"/>
      <c r="F284" s="196"/>
      <c r="G284" s="196"/>
      <c r="H284" s="202"/>
      <c r="I284" s="203"/>
      <c r="J284" s="202"/>
      <c r="K284" s="201"/>
      <c r="L284" s="196"/>
      <c r="M284" s="196"/>
      <c r="N284" s="200"/>
      <c r="O284" s="200"/>
      <c r="P284" s="199"/>
      <c r="Q284" s="198"/>
      <c r="R284" s="198"/>
      <c r="S284" s="198"/>
      <c r="T284" s="198"/>
      <c r="U284" s="196"/>
      <c r="V284" s="197"/>
      <c r="W284" s="197"/>
      <c r="X284" s="197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</row>
    <row r="285" spans="1:37" ht="11.25" customHeight="1">
      <c r="A285" s="205"/>
      <c r="B285" s="204"/>
      <c r="C285" s="196"/>
      <c r="D285" s="196"/>
      <c r="E285" s="196"/>
      <c r="F285" s="196"/>
      <c r="G285" s="196"/>
      <c r="H285" s="202"/>
      <c r="I285" s="203"/>
      <c r="J285" s="202"/>
      <c r="K285" s="201"/>
      <c r="L285" s="196"/>
      <c r="M285" s="196"/>
      <c r="N285" s="200"/>
      <c r="O285" s="200"/>
      <c r="P285" s="199"/>
      <c r="Q285" s="198"/>
      <c r="R285" s="198"/>
      <c r="S285" s="198"/>
      <c r="T285" s="198"/>
      <c r="U285" s="196"/>
      <c r="V285" s="197"/>
      <c r="W285" s="197"/>
      <c r="X285" s="197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</row>
    <row r="286" spans="1:37" ht="11.25" customHeight="1">
      <c r="A286" s="205"/>
      <c r="B286" s="204"/>
      <c r="C286" s="196"/>
      <c r="D286" s="196"/>
      <c r="E286" s="196"/>
      <c r="F286" s="196"/>
      <c r="G286" s="196"/>
      <c r="H286" s="202"/>
      <c r="I286" s="203"/>
      <c r="J286" s="202"/>
      <c r="K286" s="201"/>
      <c r="L286" s="196"/>
      <c r="M286" s="196"/>
      <c r="N286" s="200"/>
      <c r="O286" s="200"/>
      <c r="P286" s="199"/>
      <c r="Q286" s="198"/>
      <c r="R286" s="198"/>
      <c r="S286" s="198"/>
      <c r="T286" s="198"/>
      <c r="U286" s="196"/>
      <c r="V286" s="197"/>
      <c r="W286" s="197"/>
      <c r="X286" s="197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</row>
    <row r="287" spans="1:37" ht="11.25" customHeight="1">
      <c r="A287" s="205"/>
      <c r="B287" s="204"/>
      <c r="C287" s="196"/>
      <c r="D287" s="196"/>
      <c r="E287" s="196"/>
      <c r="F287" s="196"/>
      <c r="G287" s="196"/>
      <c r="H287" s="202"/>
      <c r="I287" s="203"/>
      <c r="J287" s="202"/>
      <c r="K287" s="201"/>
      <c r="L287" s="196"/>
      <c r="M287" s="196"/>
      <c r="N287" s="200"/>
      <c r="O287" s="200"/>
      <c r="P287" s="199"/>
      <c r="Q287" s="198"/>
      <c r="R287" s="198"/>
      <c r="S287" s="198"/>
      <c r="T287" s="198"/>
      <c r="U287" s="196"/>
      <c r="V287" s="197"/>
      <c r="W287" s="197"/>
      <c r="X287" s="197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</row>
    <row r="288" spans="1:37" ht="11.25" customHeight="1">
      <c r="A288" s="205"/>
      <c r="B288" s="204"/>
      <c r="C288" s="196"/>
      <c r="D288" s="196"/>
      <c r="E288" s="196"/>
      <c r="F288" s="196"/>
      <c r="G288" s="196"/>
      <c r="H288" s="202"/>
      <c r="I288" s="203"/>
      <c r="J288" s="202"/>
      <c r="K288" s="201"/>
      <c r="L288" s="196"/>
      <c r="M288" s="196"/>
      <c r="N288" s="200"/>
      <c r="O288" s="200"/>
      <c r="P288" s="199"/>
      <c r="Q288" s="198"/>
      <c r="R288" s="198"/>
      <c r="S288" s="198"/>
      <c r="T288" s="198"/>
      <c r="U288" s="196"/>
      <c r="V288" s="197"/>
      <c r="W288" s="197"/>
      <c r="X288" s="197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</row>
    <row r="289" spans="1:37" ht="11.25" customHeight="1">
      <c r="A289" s="205"/>
      <c r="B289" s="204"/>
      <c r="C289" s="196"/>
      <c r="D289" s="196"/>
      <c r="E289" s="196"/>
      <c r="F289" s="196"/>
      <c r="G289" s="196"/>
      <c r="H289" s="202"/>
      <c r="I289" s="203"/>
      <c r="J289" s="202"/>
      <c r="K289" s="201"/>
      <c r="L289" s="196"/>
      <c r="M289" s="196"/>
      <c r="N289" s="200"/>
      <c r="O289" s="200"/>
      <c r="P289" s="199"/>
      <c r="Q289" s="198"/>
      <c r="R289" s="198"/>
      <c r="S289" s="198"/>
      <c r="T289" s="198"/>
      <c r="U289" s="196"/>
      <c r="V289" s="197"/>
      <c r="W289" s="197"/>
      <c r="X289" s="197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</row>
    <row r="290" spans="1:37" ht="11.25" customHeight="1">
      <c r="A290" s="205"/>
      <c r="B290" s="204"/>
      <c r="C290" s="196"/>
      <c r="D290" s="196"/>
      <c r="E290" s="196"/>
      <c r="F290" s="196"/>
      <c r="G290" s="196"/>
      <c r="H290" s="202"/>
      <c r="I290" s="203"/>
      <c r="J290" s="202"/>
      <c r="K290" s="201"/>
      <c r="L290" s="196"/>
      <c r="M290" s="196"/>
      <c r="N290" s="200"/>
      <c r="O290" s="200"/>
      <c r="P290" s="199"/>
      <c r="Q290" s="198"/>
      <c r="R290" s="198"/>
      <c r="S290" s="198"/>
      <c r="T290" s="198"/>
      <c r="U290" s="196"/>
      <c r="V290" s="197"/>
      <c r="W290" s="197"/>
      <c r="X290" s="197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</row>
    <row r="291" spans="1:37" ht="11.25" customHeight="1">
      <c r="A291" s="205"/>
      <c r="B291" s="204"/>
      <c r="C291" s="196"/>
      <c r="D291" s="196"/>
      <c r="E291" s="196"/>
      <c r="F291" s="196"/>
      <c r="G291" s="196"/>
      <c r="H291" s="202"/>
      <c r="I291" s="203"/>
      <c r="J291" s="202"/>
      <c r="K291" s="201"/>
      <c r="L291" s="196"/>
      <c r="M291" s="196"/>
      <c r="N291" s="200"/>
      <c r="O291" s="200"/>
      <c r="P291" s="199"/>
      <c r="Q291" s="198"/>
      <c r="R291" s="198"/>
      <c r="S291" s="198"/>
      <c r="T291" s="198"/>
      <c r="U291" s="196"/>
      <c r="V291" s="197"/>
      <c r="W291" s="197"/>
      <c r="X291" s="197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</row>
    <row r="292" spans="1:37" ht="11.25" customHeight="1">
      <c r="A292" s="205"/>
      <c r="B292" s="204"/>
      <c r="C292" s="196"/>
      <c r="D292" s="196"/>
      <c r="E292" s="196"/>
      <c r="F292" s="196"/>
      <c r="G292" s="196"/>
      <c r="H292" s="202"/>
      <c r="I292" s="203"/>
      <c r="J292" s="202"/>
      <c r="K292" s="201"/>
      <c r="L292" s="196"/>
      <c r="M292" s="196"/>
      <c r="N292" s="200"/>
      <c r="O292" s="200"/>
      <c r="P292" s="199"/>
      <c r="Q292" s="198"/>
      <c r="R292" s="198"/>
      <c r="S292" s="198"/>
      <c r="T292" s="198"/>
      <c r="U292" s="196"/>
      <c r="V292" s="197"/>
      <c r="W292" s="197"/>
      <c r="X292" s="197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</row>
    <row r="293" spans="1:37" ht="11.25" customHeight="1">
      <c r="A293" s="205"/>
      <c r="B293" s="204"/>
      <c r="C293" s="196"/>
      <c r="D293" s="196"/>
      <c r="E293" s="196"/>
      <c r="F293" s="196"/>
      <c r="G293" s="196"/>
      <c r="H293" s="202"/>
      <c r="I293" s="203"/>
      <c r="J293" s="202"/>
      <c r="K293" s="201"/>
      <c r="L293" s="196"/>
      <c r="M293" s="196"/>
      <c r="N293" s="200"/>
      <c r="O293" s="200"/>
      <c r="P293" s="199"/>
      <c r="Q293" s="198"/>
      <c r="R293" s="198"/>
      <c r="S293" s="198"/>
      <c r="T293" s="198"/>
      <c r="U293" s="196"/>
      <c r="V293" s="197"/>
      <c r="W293" s="197"/>
      <c r="X293" s="197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</row>
    <row r="294" spans="1:37" ht="11.25" customHeight="1">
      <c r="A294" s="205"/>
      <c r="B294" s="204"/>
      <c r="C294" s="196"/>
      <c r="D294" s="196"/>
      <c r="E294" s="196"/>
      <c r="F294" s="196"/>
      <c r="G294" s="196"/>
      <c r="H294" s="202"/>
      <c r="I294" s="203"/>
      <c r="J294" s="202"/>
      <c r="K294" s="201"/>
      <c r="L294" s="196"/>
      <c r="M294" s="196"/>
      <c r="N294" s="200"/>
      <c r="O294" s="200"/>
      <c r="P294" s="199"/>
      <c r="Q294" s="198"/>
      <c r="R294" s="198"/>
      <c r="S294" s="198"/>
      <c r="T294" s="198"/>
      <c r="U294" s="196"/>
      <c r="V294" s="197"/>
      <c r="W294" s="197"/>
      <c r="X294" s="197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</row>
    <row r="295" spans="1:37" ht="11.25" customHeight="1">
      <c r="A295" s="205"/>
      <c r="B295" s="204"/>
      <c r="C295" s="196"/>
      <c r="D295" s="196"/>
      <c r="E295" s="196"/>
      <c r="F295" s="196"/>
      <c r="G295" s="196"/>
      <c r="H295" s="202"/>
      <c r="I295" s="203"/>
      <c r="J295" s="202"/>
      <c r="K295" s="201"/>
      <c r="L295" s="196"/>
      <c r="M295" s="196"/>
      <c r="N295" s="200"/>
      <c r="O295" s="200"/>
      <c r="P295" s="199"/>
      <c r="Q295" s="198"/>
      <c r="R295" s="198"/>
      <c r="S295" s="198"/>
      <c r="T295" s="198"/>
      <c r="U295" s="196"/>
      <c r="V295" s="197"/>
      <c r="W295" s="197"/>
      <c r="X295" s="197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</row>
    <row r="296" spans="1:37" ht="11.25" customHeight="1">
      <c r="A296" s="205"/>
      <c r="B296" s="204"/>
      <c r="C296" s="196"/>
      <c r="D296" s="196"/>
      <c r="E296" s="196"/>
      <c r="F296" s="196"/>
      <c r="G296" s="196"/>
      <c r="H296" s="202"/>
      <c r="I296" s="203"/>
      <c r="J296" s="202"/>
      <c r="K296" s="201"/>
      <c r="L296" s="196"/>
      <c r="M296" s="196"/>
      <c r="N296" s="200"/>
      <c r="O296" s="200"/>
      <c r="P296" s="199"/>
      <c r="Q296" s="198"/>
      <c r="R296" s="198"/>
      <c r="S296" s="198"/>
      <c r="T296" s="198"/>
      <c r="U296" s="196"/>
      <c r="V296" s="197"/>
      <c r="W296" s="197"/>
      <c r="X296" s="197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</row>
    <row r="297" spans="1:37" ht="11.25" customHeight="1">
      <c r="A297" s="205"/>
      <c r="B297" s="204"/>
      <c r="C297" s="196"/>
      <c r="D297" s="196"/>
      <c r="E297" s="196"/>
      <c r="F297" s="196"/>
      <c r="G297" s="196"/>
      <c r="H297" s="202"/>
      <c r="I297" s="203"/>
      <c r="J297" s="202"/>
      <c r="K297" s="201"/>
      <c r="L297" s="196"/>
      <c r="M297" s="196"/>
      <c r="N297" s="200"/>
      <c r="O297" s="200"/>
      <c r="P297" s="199"/>
      <c r="Q297" s="198"/>
      <c r="R297" s="198"/>
      <c r="S297" s="198"/>
      <c r="T297" s="198"/>
      <c r="U297" s="196"/>
      <c r="V297" s="197"/>
      <c r="W297" s="197"/>
      <c r="X297" s="197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</row>
    <row r="298" spans="1:37" ht="11.25" customHeight="1">
      <c r="A298" s="205"/>
      <c r="B298" s="204"/>
      <c r="C298" s="196"/>
      <c r="D298" s="196"/>
      <c r="E298" s="196"/>
      <c r="F298" s="196"/>
      <c r="G298" s="196"/>
      <c r="H298" s="202"/>
      <c r="I298" s="203"/>
      <c r="J298" s="202"/>
      <c r="K298" s="201"/>
      <c r="L298" s="196"/>
      <c r="M298" s="196"/>
      <c r="N298" s="200"/>
      <c r="O298" s="200"/>
      <c r="P298" s="199"/>
      <c r="Q298" s="198"/>
      <c r="R298" s="198"/>
      <c r="S298" s="198"/>
      <c r="T298" s="198"/>
      <c r="U298" s="196"/>
      <c r="V298" s="197"/>
      <c r="W298" s="197"/>
      <c r="X298" s="197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</row>
    <row r="299" spans="1:37" ht="11.25" customHeight="1">
      <c r="A299" s="205"/>
      <c r="B299" s="204"/>
      <c r="C299" s="196"/>
      <c r="D299" s="196"/>
      <c r="E299" s="196"/>
      <c r="F299" s="196"/>
      <c r="G299" s="196"/>
      <c r="H299" s="202"/>
      <c r="I299" s="203"/>
      <c r="J299" s="202"/>
      <c r="K299" s="201"/>
      <c r="L299" s="196"/>
      <c r="M299" s="196"/>
      <c r="N299" s="200"/>
      <c r="O299" s="200"/>
      <c r="P299" s="199"/>
      <c r="Q299" s="198"/>
      <c r="R299" s="198"/>
      <c r="S299" s="198"/>
      <c r="T299" s="198"/>
      <c r="U299" s="196"/>
      <c r="V299" s="197"/>
      <c r="W299" s="197"/>
      <c r="X299" s="197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</row>
    <row r="300" spans="1:37" ht="11.25" customHeight="1">
      <c r="A300" s="205"/>
      <c r="B300" s="204"/>
      <c r="C300" s="196"/>
      <c r="D300" s="196"/>
      <c r="E300" s="196"/>
      <c r="F300" s="196"/>
      <c r="G300" s="196"/>
      <c r="H300" s="202"/>
      <c r="I300" s="203"/>
      <c r="J300" s="202"/>
      <c r="K300" s="201"/>
      <c r="L300" s="196"/>
      <c r="M300" s="196"/>
      <c r="N300" s="200"/>
      <c r="O300" s="200"/>
      <c r="P300" s="199"/>
      <c r="Q300" s="198"/>
      <c r="R300" s="198"/>
      <c r="S300" s="198"/>
      <c r="T300" s="198"/>
      <c r="U300" s="196"/>
      <c r="V300" s="197"/>
      <c r="W300" s="197"/>
      <c r="X300" s="197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</row>
    <row r="301" spans="1:37" ht="11.25" customHeight="1">
      <c r="A301" s="205"/>
      <c r="B301" s="204"/>
      <c r="C301" s="196"/>
      <c r="D301" s="196"/>
      <c r="E301" s="196"/>
      <c r="F301" s="196"/>
      <c r="G301" s="196"/>
      <c r="H301" s="202"/>
      <c r="I301" s="203"/>
      <c r="J301" s="202"/>
      <c r="K301" s="201"/>
      <c r="L301" s="196"/>
      <c r="M301" s="196"/>
      <c r="N301" s="200"/>
      <c r="O301" s="200"/>
      <c r="P301" s="199"/>
      <c r="Q301" s="198"/>
      <c r="R301" s="198"/>
      <c r="S301" s="198"/>
      <c r="T301" s="198"/>
      <c r="U301" s="196"/>
      <c r="V301" s="197"/>
      <c r="W301" s="197"/>
      <c r="X301" s="197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</row>
    <row r="302" spans="1:37" ht="11.25" customHeight="1">
      <c r="A302" s="205"/>
      <c r="B302" s="204"/>
      <c r="C302" s="196"/>
      <c r="D302" s="196"/>
      <c r="E302" s="196"/>
      <c r="F302" s="196"/>
      <c r="G302" s="196"/>
      <c r="H302" s="202"/>
      <c r="I302" s="203"/>
      <c r="J302" s="202"/>
      <c r="K302" s="201"/>
      <c r="L302" s="196"/>
      <c r="M302" s="196"/>
      <c r="N302" s="200"/>
      <c r="O302" s="200"/>
      <c r="P302" s="199"/>
      <c r="Q302" s="198"/>
      <c r="R302" s="198"/>
      <c r="S302" s="198"/>
      <c r="T302" s="198"/>
      <c r="U302" s="196"/>
      <c r="V302" s="197"/>
      <c r="W302" s="197"/>
      <c r="X302" s="197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</row>
    <row r="303" spans="1:37" ht="11.25" customHeight="1">
      <c r="A303" s="205"/>
      <c r="B303" s="204"/>
      <c r="C303" s="196"/>
      <c r="D303" s="196"/>
      <c r="E303" s="196"/>
      <c r="F303" s="196"/>
      <c r="G303" s="196"/>
      <c r="H303" s="202"/>
      <c r="I303" s="203"/>
      <c r="J303" s="202"/>
      <c r="K303" s="201"/>
      <c r="L303" s="196"/>
      <c r="M303" s="196"/>
      <c r="N303" s="200"/>
      <c r="O303" s="200"/>
      <c r="P303" s="199"/>
      <c r="Q303" s="198"/>
      <c r="R303" s="198"/>
      <c r="S303" s="198"/>
      <c r="T303" s="198"/>
      <c r="U303" s="196"/>
      <c r="V303" s="197"/>
      <c r="W303" s="197"/>
      <c r="X303" s="197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</row>
    <row r="304" spans="1:37" ht="11.25" customHeight="1">
      <c r="A304" s="205"/>
      <c r="B304" s="204"/>
      <c r="C304" s="196"/>
      <c r="D304" s="196"/>
      <c r="E304" s="196"/>
      <c r="F304" s="196"/>
      <c r="G304" s="196"/>
      <c r="H304" s="202"/>
      <c r="I304" s="203"/>
      <c r="J304" s="202"/>
      <c r="K304" s="201"/>
      <c r="L304" s="196"/>
      <c r="M304" s="196"/>
      <c r="N304" s="200"/>
      <c r="O304" s="200"/>
      <c r="P304" s="199"/>
      <c r="Q304" s="198"/>
      <c r="R304" s="198"/>
      <c r="S304" s="198"/>
      <c r="T304" s="198"/>
      <c r="U304" s="196"/>
      <c r="V304" s="197"/>
      <c r="W304" s="197"/>
      <c r="X304" s="197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</row>
    <row r="305" spans="1:37" ht="11.25" customHeight="1">
      <c r="A305" s="205"/>
      <c r="B305" s="204"/>
      <c r="C305" s="196"/>
      <c r="D305" s="196"/>
      <c r="E305" s="196"/>
      <c r="F305" s="196"/>
      <c r="G305" s="196"/>
      <c r="H305" s="202"/>
      <c r="I305" s="203"/>
      <c r="J305" s="202"/>
      <c r="K305" s="201"/>
      <c r="L305" s="196"/>
      <c r="M305" s="196"/>
      <c r="N305" s="200"/>
      <c r="O305" s="200"/>
      <c r="P305" s="199"/>
      <c r="Q305" s="198"/>
      <c r="R305" s="198"/>
      <c r="S305" s="198"/>
      <c r="T305" s="198"/>
      <c r="U305" s="196"/>
      <c r="V305" s="197"/>
      <c r="W305" s="197"/>
      <c r="X305" s="197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</row>
    <row r="306" spans="1:37" ht="11.25" customHeight="1">
      <c r="A306" s="205"/>
      <c r="B306" s="204"/>
      <c r="C306" s="196"/>
      <c r="D306" s="196"/>
      <c r="E306" s="196"/>
      <c r="F306" s="196"/>
      <c r="G306" s="196"/>
      <c r="H306" s="202"/>
      <c r="I306" s="203"/>
      <c r="J306" s="202"/>
      <c r="K306" s="201"/>
      <c r="L306" s="196"/>
      <c r="M306" s="196"/>
      <c r="N306" s="200"/>
      <c r="O306" s="200"/>
      <c r="P306" s="199"/>
      <c r="Q306" s="198"/>
      <c r="R306" s="198"/>
      <c r="S306" s="198"/>
      <c r="T306" s="198"/>
      <c r="U306" s="196"/>
      <c r="V306" s="197"/>
      <c r="W306" s="197"/>
      <c r="X306" s="197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</row>
    <row r="307" spans="1:37" ht="11.25" customHeight="1">
      <c r="A307" s="205"/>
      <c r="B307" s="204"/>
      <c r="C307" s="196"/>
      <c r="D307" s="196"/>
      <c r="E307" s="196"/>
      <c r="F307" s="196"/>
      <c r="G307" s="196"/>
      <c r="H307" s="202"/>
      <c r="I307" s="203"/>
      <c r="J307" s="202"/>
      <c r="K307" s="201"/>
      <c r="L307" s="196"/>
      <c r="M307" s="196"/>
      <c r="N307" s="200"/>
      <c r="O307" s="200"/>
      <c r="P307" s="199"/>
      <c r="Q307" s="198"/>
      <c r="R307" s="198"/>
      <c r="S307" s="198"/>
      <c r="T307" s="198"/>
      <c r="U307" s="196"/>
      <c r="V307" s="197"/>
      <c r="W307" s="197"/>
      <c r="X307" s="197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</row>
    <row r="308" spans="1:37" ht="11.25" customHeight="1">
      <c r="A308" s="205"/>
      <c r="B308" s="204"/>
      <c r="C308" s="196"/>
      <c r="D308" s="196"/>
      <c r="E308" s="196"/>
      <c r="F308" s="196"/>
      <c r="G308" s="196"/>
      <c r="H308" s="202"/>
      <c r="I308" s="203"/>
      <c r="J308" s="202"/>
      <c r="K308" s="201"/>
      <c r="L308" s="196"/>
      <c r="M308" s="196"/>
      <c r="N308" s="200"/>
      <c r="O308" s="200"/>
      <c r="P308" s="199"/>
      <c r="Q308" s="198"/>
      <c r="R308" s="198"/>
      <c r="S308" s="198"/>
      <c r="T308" s="198"/>
      <c r="U308" s="196"/>
      <c r="V308" s="197"/>
      <c r="W308" s="197"/>
      <c r="X308" s="197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</row>
    <row r="309" spans="1:37" ht="11.25" customHeight="1">
      <c r="A309" s="205"/>
      <c r="B309" s="204"/>
      <c r="C309" s="196"/>
      <c r="D309" s="196"/>
      <c r="E309" s="196"/>
      <c r="F309" s="196"/>
      <c r="G309" s="196"/>
      <c r="H309" s="202"/>
      <c r="I309" s="203"/>
      <c r="J309" s="202"/>
      <c r="K309" s="201"/>
      <c r="L309" s="196"/>
      <c r="M309" s="196"/>
      <c r="N309" s="200"/>
      <c r="O309" s="200"/>
      <c r="P309" s="199"/>
      <c r="Q309" s="198"/>
      <c r="R309" s="198"/>
      <c r="S309" s="198"/>
      <c r="T309" s="198"/>
      <c r="U309" s="196"/>
      <c r="V309" s="197"/>
      <c r="W309" s="197"/>
      <c r="X309" s="197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</row>
    <row r="310" spans="1:37" ht="11.25" customHeight="1">
      <c r="A310" s="205"/>
      <c r="B310" s="204"/>
      <c r="C310" s="196"/>
      <c r="D310" s="196"/>
      <c r="E310" s="196"/>
      <c r="F310" s="196"/>
      <c r="G310" s="196"/>
      <c r="H310" s="202"/>
      <c r="I310" s="203"/>
      <c r="J310" s="202"/>
      <c r="K310" s="201"/>
      <c r="L310" s="196"/>
      <c r="M310" s="196"/>
      <c r="N310" s="200"/>
      <c r="O310" s="200"/>
      <c r="P310" s="199"/>
      <c r="Q310" s="198"/>
      <c r="R310" s="198"/>
      <c r="S310" s="198"/>
      <c r="T310" s="198"/>
      <c r="U310" s="196"/>
      <c r="V310" s="197"/>
      <c r="W310" s="197"/>
      <c r="X310" s="197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</row>
    <row r="311" spans="1:37" ht="11.25" customHeight="1">
      <c r="A311" s="205"/>
      <c r="B311" s="204"/>
      <c r="C311" s="196"/>
      <c r="D311" s="196"/>
      <c r="E311" s="196"/>
      <c r="F311" s="196"/>
      <c r="G311" s="196"/>
      <c r="H311" s="202"/>
      <c r="I311" s="203"/>
      <c r="J311" s="202"/>
      <c r="K311" s="201"/>
      <c r="L311" s="196"/>
      <c r="M311" s="196"/>
      <c r="N311" s="200"/>
      <c r="O311" s="200"/>
      <c r="P311" s="199"/>
      <c r="Q311" s="198"/>
      <c r="R311" s="198"/>
      <c r="S311" s="198"/>
      <c r="T311" s="198"/>
      <c r="U311" s="196"/>
      <c r="V311" s="197"/>
      <c r="W311" s="197"/>
      <c r="X311" s="197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</row>
    <row r="312" spans="1:37" ht="11.25" customHeight="1">
      <c r="A312" s="205"/>
      <c r="B312" s="204"/>
      <c r="C312" s="196"/>
      <c r="D312" s="196"/>
      <c r="E312" s="196"/>
      <c r="F312" s="196"/>
      <c r="G312" s="196"/>
      <c r="H312" s="202"/>
      <c r="I312" s="203"/>
      <c r="J312" s="202"/>
      <c r="K312" s="201"/>
      <c r="L312" s="196"/>
      <c r="M312" s="196"/>
      <c r="N312" s="200"/>
      <c r="O312" s="200"/>
      <c r="P312" s="199"/>
      <c r="Q312" s="198"/>
      <c r="R312" s="198"/>
      <c r="S312" s="198"/>
      <c r="T312" s="198"/>
      <c r="U312" s="196"/>
      <c r="V312" s="197"/>
      <c r="W312" s="197"/>
      <c r="X312" s="197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</row>
    <row r="313" spans="1:37" ht="11.25" customHeight="1">
      <c r="A313" s="205"/>
      <c r="B313" s="204"/>
      <c r="C313" s="196"/>
      <c r="D313" s="196"/>
      <c r="E313" s="196"/>
      <c r="F313" s="196"/>
      <c r="G313" s="196"/>
      <c r="H313" s="202"/>
      <c r="I313" s="203"/>
      <c r="J313" s="202"/>
      <c r="K313" s="201"/>
      <c r="L313" s="196"/>
      <c r="M313" s="196"/>
      <c r="N313" s="200"/>
      <c r="O313" s="200"/>
      <c r="P313" s="199"/>
      <c r="Q313" s="198"/>
      <c r="R313" s="198"/>
      <c r="S313" s="198"/>
      <c r="T313" s="198"/>
      <c r="U313" s="196"/>
      <c r="V313" s="197"/>
      <c r="W313" s="197"/>
      <c r="X313" s="197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</row>
    <row r="314" spans="1:37" ht="11.25" customHeight="1">
      <c r="A314" s="205"/>
      <c r="B314" s="204"/>
      <c r="C314" s="196"/>
      <c r="D314" s="196"/>
      <c r="E314" s="196"/>
      <c r="F314" s="196"/>
      <c r="G314" s="196"/>
      <c r="H314" s="202"/>
      <c r="I314" s="203"/>
      <c r="J314" s="202"/>
      <c r="K314" s="201"/>
      <c r="L314" s="196"/>
      <c r="M314" s="196"/>
      <c r="N314" s="200"/>
      <c r="O314" s="200"/>
      <c r="P314" s="199"/>
      <c r="Q314" s="198"/>
      <c r="R314" s="198"/>
      <c r="S314" s="198"/>
      <c r="T314" s="198"/>
      <c r="U314" s="196"/>
      <c r="V314" s="197"/>
      <c r="W314" s="197"/>
      <c r="X314" s="197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</row>
    <row r="315" spans="1:37" ht="11.25" customHeight="1">
      <c r="A315" s="205"/>
      <c r="B315" s="204"/>
      <c r="C315" s="196"/>
      <c r="D315" s="196"/>
      <c r="E315" s="196"/>
      <c r="F315" s="196"/>
      <c r="G315" s="196"/>
      <c r="H315" s="202"/>
      <c r="I315" s="203"/>
      <c r="J315" s="202"/>
      <c r="K315" s="201"/>
      <c r="L315" s="196"/>
      <c r="M315" s="196"/>
      <c r="N315" s="200"/>
      <c r="O315" s="200"/>
      <c r="P315" s="199"/>
      <c r="Q315" s="198"/>
      <c r="R315" s="198"/>
      <c r="S315" s="198"/>
      <c r="T315" s="198"/>
      <c r="U315" s="196"/>
      <c r="V315" s="197"/>
      <c r="W315" s="197"/>
      <c r="X315" s="197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</row>
    <row r="316" spans="1:37" ht="11.25" customHeight="1">
      <c r="A316" s="205"/>
      <c r="B316" s="204"/>
      <c r="C316" s="196"/>
      <c r="D316" s="196"/>
      <c r="E316" s="196"/>
      <c r="F316" s="196"/>
      <c r="G316" s="196"/>
      <c r="H316" s="202"/>
      <c r="I316" s="203"/>
      <c r="J316" s="202"/>
      <c r="K316" s="201"/>
      <c r="L316" s="196"/>
      <c r="M316" s="196"/>
      <c r="N316" s="200"/>
      <c r="O316" s="200"/>
      <c r="P316" s="199"/>
      <c r="Q316" s="198"/>
      <c r="R316" s="198"/>
      <c r="S316" s="198"/>
      <c r="T316" s="198"/>
      <c r="U316" s="196"/>
      <c r="V316" s="197"/>
      <c r="W316" s="197"/>
      <c r="X316" s="197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</row>
    <row r="317" spans="1:37" ht="11.25" customHeight="1">
      <c r="A317" s="205"/>
      <c r="B317" s="204"/>
      <c r="C317" s="196"/>
      <c r="D317" s="196"/>
      <c r="E317" s="196"/>
      <c r="F317" s="196"/>
      <c r="G317" s="196"/>
      <c r="H317" s="202"/>
      <c r="I317" s="203"/>
      <c r="J317" s="202"/>
      <c r="K317" s="201"/>
      <c r="L317" s="196"/>
      <c r="M317" s="196"/>
      <c r="N317" s="200"/>
      <c r="O317" s="200"/>
      <c r="P317" s="199"/>
      <c r="Q317" s="198"/>
      <c r="R317" s="198"/>
      <c r="S317" s="198"/>
      <c r="T317" s="198"/>
      <c r="U317" s="196"/>
      <c r="V317" s="197"/>
      <c r="W317" s="197"/>
      <c r="X317" s="197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</row>
    <row r="318" spans="1:37" ht="11.25" customHeight="1">
      <c r="A318" s="205"/>
      <c r="B318" s="204"/>
      <c r="C318" s="196"/>
      <c r="D318" s="196"/>
      <c r="E318" s="196"/>
      <c r="F318" s="196"/>
      <c r="G318" s="196"/>
      <c r="H318" s="202"/>
      <c r="I318" s="203"/>
      <c r="J318" s="202"/>
      <c r="K318" s="201"/>
      <c r="L318" s="196"/>
      <c r="M318" s="196"/>
      <c r="N318" s="200"/>
      <c r="O318" s="200"/>
      <c r="P318" s="199"/>
      <c r="Q318" s="198"/>
      <c r="R318" s="198"/>
      <c r="S318" s="198"/>
      <c r="T318" s="198"/>
      <c r="U318" s="196"/>
      <c r="V318" s="197"/>
      <c r="W318" s="197"/>
      <c r="X318" s="197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</row>
    <row r="319" spans="1:37" ht="11.25" customHeight="1">
      <c r="A319" s="205"/>
      <c r="B319" s="204"/>
      <c r="C319" s="196"/>
      <c r="D319" s="196"/>
      <c r="E319" s="196"/>
      <c r="F319" s="196"/>
      <c r="G319" s="196"/>
      <c r="H319" s="202"/>
      <c r="I319" s="203"/>
      <c r="J319" s="202"/>
      <c r="K319" s="201"/>
      <c r="L319" s="196"/>
      <c r="M319" s="196"/>
      <c r="N319" s="200"/>
      <c r="O319" s="200"/>
      <c r="P319" s="199"/>
      <c r="Q319" s="198"/>
      <c r="R319" s="198"/>
      <c r="S319" s="198"/>
      <c r="T319" s="198"/>
      <c r="U319" s="196"/>
      <c r="V319" s="197"/>
      <c r="W319" s="197"/>
      <c r="X319" s="197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</row>
    <row r="320" spans="1:37" ht="11.25" customHeight="1">
      <c r="A320" s="205"/>
      <c r="B320" s="204"/>
      <c r="C320" s="196"/>
      <c r="D320" s="196"/>
      <c r="E320" s="196"/>
      <c r="F320" s="196"/>
      <c r="G320" s="196"/>
      <c r="H320" s="202"/>
      <c r="I320" s="203"/>
      <c r="J320" s="202"/>
      <c r="K320" s="201"/>
      <c r="L320" s="196"/>
      <c r="M320" s="196"/>
      <c r="N320" s="200"/>
      <c r="O320" s="200"/>
      <c r="P320" s="199"/>
      <c r="Q320" s="198"/>
      <c r="R320" s="198"/>
      <c r="S320" s="198"/>
      <c r="T320" s="198"/>
      <c r="U320" s="196"/>
      <c r="V320" s="197"/>
      <c r="W320" s="197"/>
      <c r="X320" s="197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</row>
    <row r="321" spans="1:37" ht="11.25" customHeight="1">
      <c r="A321" s="205"/>
      <c r="B321" s="204"/>
      <c r="C321" s="196"/>
      <c r="D321" s="196"/>
      <c r="E321" s="196"/>
      <c r="F321" s="196"/>
      <c r="G321" s="196"/>
      <c r="H321" s="202"/>
      <c r="I321" s="203"/>
      <c r="J321" s="202"/>
      <c r="K321" s="201"/>
      <c r="L321" s="196"/>
      <c r="M321" s="196"/>
      <c r="N321" s="200"/>
      <c r="O321" s="200"/>
      <c r="P321" s="199"/>
      <c r="Q321" s="198"/>
      <c r="R321" s="198"/>
      <c r="S321" s="198"/>
      <c r="T321" s="198"/>
      <c r="U321" s="196"/>
      <c r="V321" s="197"/>
      <c r="W321" s="197"/>
      <c r="X321" s="197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</row>
    <row r="322" spans="1:37" ht="11.25" customHeight="1">
      <c r="A322" s="205"/>
      <c r="B322" s="204"/>
      <c r="C322" s="196"/>
      <c r="D322" s="196"/>
      <c r="E322" s="196"/>
      <c r="F322" s="196"/>
      <c r="G322" s="196"/>
      <c r="H322" s="202"/>
      <c r="I322" s="203"/>
      <c r="J322" s="202"/>
      <c r="K322" s="201"/>
      <c r="L322" s="196"/>
      <c r="M322" s="196"/>
      <c r="N322" s="200"/>
      <c r="O322" s="200"/>
      <c r="P322" s="199"/>
      <c r="Q322" s="198"/>
      <c r="R322" s="198"/>
      <c r="S322" s="198"/>
      <c r="T322" s="198"/>
      <c r="U322" s="196"/>
      <c r="V322" s="197"/>
      <c r="W322" s="197"/>
      <c r="X322" s="197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</row>
    <row r="323" spans="1:37" ht="11.25" customHeight="1">
      <c r="A323" s="205"/>
      <c r="B323" s="204"/>
      <c r="C323" s="196"/>
      <c r="D323" s="196"/>
      <c r="E323" s="196"/>
      <c r="F323" s="196"/>
      <c r="G323" s="196"/>
      <c r="H323" s="202"/>
      <c r="I323" s="203"/>
      <c r="J323" s="202"/>
      <c r="K323" s="201"/>
      <c r="L323" s="196"/>
      <c r="M323" s="196"/>
      <c r="N323" s="200"/>
      <c r="O323" s="200"/>
      <c r="P323" s="199"/>
      <c r="Q323" s="198"/>
      <c r="R323" s="198"/>
      <c r="S323" s="198"/>
      <c r="T323" s="198"/>
      <c r="U323" s="196"/>
      <c r="V323" s="197"/>
      <c r="W323" s="197"/>
      <c r="X323" s="197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</row>
    <row r="324" spans="1:37" ht="11.25" customHeight="1">
      <c r="A324" s="205"/>
      <c r="B324" s="204"/>
      <c r="C324" s="196"/>
      <c r="D324" s="196"/>
      <c r="E324" s="196"/>
      <c r="F324" s="196"/>
      <c r="G324" s="196"/>
      <c r="H324" s="202"/>
      <c r="I324" s="203"/>
      <c r="J324" s="202"/>
      <c r="K324" s="201"/>
      <c r="L324" s="196"/>
      <c r="M324" s="196"/>
      <c r="N324" s="200"/>
      <c r="O324" s="200"/>
      <c r="P324" s="199"/>
      <c r="Q324" s="198"/>
      <c r="R324" s="198"/>
      <c r="S324" s="198"/>
      <c r="T324" s="198"/>
      <c r="U324" s="196"/>
      <c r="V324" s="197"/>
      <c r="W324" s="197"/>
      <c r="X324" s="197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</row>
    <row r="325" spans="1:37" ht="11.25" customHeight="1">
      <c r="A325" s="205"/>
      <c r="B325" s="204"/>
      <c r="C325" s="196"/>
      <c r="D325" s="196"/>
      <c r="E325" s="196"/>
      <c r="F325" s="196"/>
      <c r="G325" s="196"/>
      <c r="H325" s="202"/>
      <c r="I325" s="203"/>
      <c r="J325" s="202"/>
      <c r="K325" s="201"/>
      <c r="L325" s="196"/>
      <c r="M325" s="196"/>
      <c r="N325" s="200"/>
      <c r="O325" s="200"/>
      <c r="P325" s="199"/>
      <c r="Q325" s="198"/>
      <c r="R325" s="198"/>
      <c r="S325" s="198"/>
      <c r="T325" s="198"/>
      <c r="U325" s="196"/>
      <c r="V325" s="197"/>
      <c r="W325" s="197"/>
      <c r="X325" s="197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</row>
    <row r="326" spans="1:37" ht="11.25" customHeight="1">
      <c r="A326" s="205"/>
      <c r="B326" s="204"/>
      <c r="C326" s="196"/>
      <c r="D326" s="196"/>
      <c r="E326" s="196"/>
      <c r="F326" s="196"/>
      <c r="G326" s="196"/>
      <c r="H326" s="202"/>
      <c r="I326" s="203"/>
      <c r="J326" s="202"/>
      <c r="K326" s="201"/>
      <c r="L326" s="196"/>
      <c r="M326" s="196"/>
      <c r="N326" s="200"/>
      <c r="O326" s="200"/>
      <c r="P326" s="199"/>
      <c r="Q326" s="198"/>
      <c r="R326" s="198"/>
      <c r="S326" s="198"/>
      <c r="T326" s="198"/>
      <c r="U326" s="196"/>
      <c r="V326" s="197"/>
      <c r="W326" s="197"/>
      <c r="X326" s="197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</row>
    <row r="327" spans="1:37" ht="11.25" customHeight="1">
      <c r="A327" s="205"/>
      <c r="B327" s="204"/>
      <c r="C327" s="196"/>
      <c r="D327" s="196"/>
      <c r="E327" s="196"/>
      <c r="F327" s="196"/>
      <c r="G327" s="196"/>
      <c r="H327" s="202"/>
      <c r="I327" s="203"/>
      <c r="J327" s="202"/>
      <c r="K327" s="201"/>
      <c r="L327" s="196"/>
      <c r="M327" s="196"/>
      <c r="N327" s="200"/>
      <c r="O327" s="200"/>
      <c r="P327" s="199"/>
      <c r="Q327" s="198"/>
      <c r="R327" s="198"/>
      <c r="S327" s="198"/>
      <c r="T327" s="198"/>
      <c r="U327" s="196"/>
      <c r="V327" s="197"/>
      <c r="W327" s="197"/>
      <c r="X327" s="197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</row>
    <row r="328" spans="1:37" ht="11.25" customHeight="1">
      <c r="A328" s="205"/>
      <c r="B328" s="204"/>
      <c r="C328" s="196"/>
      <c r="D328" s="196"/>
      <c r="E328" s="196"/>
      <c r="F328" s="196"/>
      <c r="G328" s="196"/>
      <c r="H328" s="202"/>
      <c r="I328" s="203"/>
      <c r="J328" s="202"/>
      <c r="K328" s="201"/>
      <c r="L328" s="196"/>
      <c r="M328" s="196"/>
      <c r="N328" s="200"/>
      <c r="O328" s="200"/>
      <c r="P328" s="199"/>
      <c r="Q328" s="198"/>
      <c r="R328" s="198"/>
      <c r="S328" s="198"/>
      <c r="T328" s="198"/>
      <c r="U328" s="196"/>
      <c r="V328" s="197"/>
      <c r="W328" s="197"/>
      <c r="X328" s="197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</row>
    <row r="329" spans="1:37" ht="11.25" customHeight="1">
      <c r="A329" s="205"/>
      <c r="B329" s="204"/>
      <c r="C329" s="196"/>
      <c r="D329" s="196"/>
      <c r="E329" s="196"/>
      <c r="F329" s="196"/>
      <c r="G329" s="196"/>
      <c r="H329" s="202"/>
      <c r="I329" s="203"/>
      <c r="J329" s="202"/>
      <c r="K329" s="201"/>
      <c r="L329" s="196"/>
      <c r="M329" s="196"/>
      <c r="N329" s="200"/>
      <c r="O329" s="200"/>
      <c r="P329" s="199"/>
      <c r="Q329" s="198"/>
      <c r="R329" s="198"/>
      <c r="S329" s="198"/>
      <c r="T329" s="198"/>
      <c r="U329" s="196"/>
      <c r="V329" s="197"/>
      <c r="W329" s="197"/>
      <c r="X329" s="197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</row>
    <row r="330" spans="1:37" ht="11.25" customHeight="1">
      <c r="A330" s="205"/>
      <c r="B330" s="204"/>
      <c r="C330" s="196"/>
      <c r="D330" s="196"/>
      <c r="E330" s="196"/>
      <c r="F330" s="196"/>
      <c r="G330" s="196"/>
      <c r="H330" s="202"/>
      <c r="I330" s="203"/>
      <c r="J330" s="202"/>
      <c r="K330" s="201"/>
      <c r="L330" s="196"/>
      <c r="M330" s="196"/>
      <c r="N330" s="200"/>
      <c r="O330" s="200"/>
      <c r="P330" s="199"/>
      <c r="Q330" s="198"/>
      <c r="R330" s="198"/>
      <c r="S330" s="198"/>
      <c r="T330" s="198"/>
      <c r="U330" s="196"/>
      <c r="V330" s="197"/>
      <c r="W330" s="197"/>
      <c r="X330" s="197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</row>
    <row r="331" spans="1:37" ht="11.25" customHeight="1">
      <c r="A331" s="205"/>
      <c r="B331" s="204"/>
      <c r="C331" s="196"/>
      <c r="D331" s="196"/>
      <c r="E331" s="196"/>
      <c r="F331" s="196"/>
      <c r="G331" s="196"/>
      <c r="H331" s="202"/>
      <c r="I331" s="203"/>
      <c r="J331" s="202"/>
      <c r="K331" s="201"/>
      <c r="L331" s="196"/>
      <c r="M331" s="196"/>
      <c r="N331" s="200"/>
      <c r="O331" s="200"/>
      <c r="P331" s="199"/>
      <c r="Q331" s="198"/>
      <c r="R331" s="198"/>
      <c r="S331" s="198"/>
      <c r="T331" s="198"/>
      <c r="U331" s="196"/>
      <c r="V331" s="197"/>
      <c r="W331" s="197"/>
      <c r="X331" s="197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</row>
    <row r="332" spans="1:37" ht="11.25" customHeight="1">
      <c r="A332" s="205"/>
      <c r="B332" s="204"/>
      <c r="C332" s="196"/>
      <c r="D332" s="196"/>
      <c r="E332" s="196"/>
      <c r="F332" s="196"/>
      <c r="G332" s="196"/>
      <c r="H332" s="202"/>
      <c r="I332" s="203"/>
      <c r="J332" s="202"/>
      <c r="K332" s="201"/>
      <c r="L332" s="196"/>
      <c r="M332" s="196"/>
      <c r="N332" s="200"/>
      <c r="O332" s="200"/>
      <c r="P332" s="199"/>
      <c r="Q332" s="198"/>
      <c r="R332" s="198"/>
      <c r="S332" s="198"/>
      <c r="T332" s="198"/>
      <c r="U332" s="196"/>
      <c r="V332" s="197"/>
      <c r="W332" s="197"/>
      <c r="X332" s="197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</row>
    <row r="333" spans="1:37" ht="11.25" customHeight="1">
      <c r="A333" s="205"/>
      <c r="B333" s="204"/>
      <c r="C333" s="196"/>
      <c r="D333" s="196"/>
      <c r="E333" s="196"/>
      <c r="F333" s="196"/>
      <c r="G333" s="196"/>
      <c r="H333" s="202"/>
      <c r="I333" s="203"/>
      <c r="J333" s="202"/>
      <c r="K333" s="201"/>
      <c r="L333" s="196"/>
      <c r="M333" s="196"/>
      <c r="N333" s="200"/>
      <c r="O333" s="200"/>
      <c r="P333" s="199"/>
      <c r="Q333" s="198"/>
      <c r="R333" s="198"/>
      <c r="S333" s="198"/>
      <c r="T333" s="198"/>
      <c r="U333" s="196"/>
      <c r="V333" s="197"/>
      <c r="W333" s="197"/>
      <c r="X333" s="197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</row>
    <row r="334" spans="1:37" ht="11.25" customHeight="1">
      <c r="A334" s="205"/>
      <c r="B334" s="204"/>
      <c r="C334" s="196"/>
      <c r="D334" s="196"/>
      <c r="E334" s="196"/>
      <c r="F334" s="196"/>
      <c r="G334" s="196"/>
      <c r="H334" s="202"/>
      <c r="I334" s="203"/>
      <c r="J334" s="202"/>
      <c r="K334" s="201"/>
      <c r="L334" s="196"/>
      <c r="M334" s="196"/>
      <c r="N334" s="200"/>
      <c r="O334" s="200"/>
      <c r="P334" s="199"/>
      <c r="Q334" s="198"/>
      <c r="R334" s="198"/>
      <c r="S334" s="198"/>
      <c r="T334" s="198"/>
      <c r="U334" s="196"/>
      <c r="V334" s="197"/>
      <c r="W334" s="197"/>
      <c r="X334" s="197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</row>
    <row r="335" spans="1:37" ht="11.25" customHeight="1">
      <c r="A335" s="205"/>
      <c r="B335" s="204"/>
      <c r="C335" s="196"/>
      <c r="D335" s="196"/>
      <c r="E335" s="196"/>
      <c r="F335" s="196"/>
      <c r="G335" s="196"/>
      <c r="H335" s="202"/>
      <c r="I335" s="203"/>
      <c r="J335" s="202"/>
      <c r="K335" s="201"/>
      <c r="L335" s="196"/>
      <c r="M335" s="196"/>
      <c r="N335" s="200"/>
      <c r="O335" s="200"/>
      <c r="P335" s="199"/>
      <c r="Q335" s="198"/>
      <c r="R335" s="198"/>
      <c r="S335" s="198"/>
      <c r="T335" s="198"/>
      <c r="U335" s="196"/>
      <c r="V335" s="197"/>
      <c r="W335" s="197"/>
      <c r="X335" s="197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</row>
    <row r="336" spans="1:37" ht="11.25" customHeight="1">
      <c r="A336" s="205"/>
      <c r="B336" s="204"/>
      <c r="C336" s="196"/>
      <c r="D336" s="196"/>
      <c r="E336" s="196"/>
      <c r="F336" s="196"/>
      <c r="G336" s="196"/>
      <c r="H336" s="202"/>
      <c r="I336" s="203"/>
      <c r="J336" s="202"/>
      <c r="K336" s="201"/>
      <c r="L336" s="196"/>
      <c r="M336" s="196"/>
      <c r="N336" s="200"/>
      <c r="O336" s="200"/>
      <c r="P336" s="199"/>
      <c r="Q336" s="198"/>
      <c r="R336" s="198"/>
      <c r="S336" s="198"/>
      <c r="T336" s="198"/>
      <c r="U336" s="196"/>
      <c r="V336" s="197"/>
      <c r="W336" s="197"/>
      <c r="X336" s="197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</row>
    <row r="337" spans="1:37" ht="11.25" customHeight="1">
      <c r="A337" s="205"/>
      <c r="B337" s="204"/>
      <c r="C337" s="196"/>
      <c r="D337" s="196"/>
      <c r="E337" s="196"/>
      <c r="F337" s="196"/>
      <c r="G337" s="196"/>
      <c r="H337" s="202"/>
      <c r="I337" s="203"/>
      <c r="J337" s="202"/>
      <c r="K337" s="201"/>
      <c r="L337" s="196"/>
      <c r="M337" s="196"/>
      <c r="N337" s="200"/>
      <c r="O337" s="200"/>
      <c r="P337" s="199"/>
      <c r="Q337" s="198"/>
      <c r="R337" s="198"/>
      <c r="S337" s="198"/>
      <c r="T337" s="198"/>
      <c r="U337" s="196"/>
      <c r="V337" s="197"/>
      <c r="W337" s="197"/>
      <c r="X337" s="197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</row>
    <row r="338" spans="1:37" ht="11.25" customHeight="1">
      <c r="A338" s="205"/>
      <c r="B338" s="204"/>
      <c r="C338" s="196"/>
      <c r="D338" s="196"/>
      <c r="E338" s="196"/>
      <c r="F338" s="196"/>
      <c r="G338" s="196"/>
      <c r="H338" s="202"/>
      <c r="I338" s="203"/>
      <c r="J338" s="202"/>
      <c r="K338" s="201"/>
      <c r="L338" s="196"/>
      <c r="M338" s="196"/>
      <c r="N338" s="200"/>
      <c r="O338" s="200"/>
      <c r="P338" s="199"/>
      <c r="Q338" s="198"/>
      <c r="R338" s="198"/>
      <c r="S338" s="198"/>
      <c r="T338" s="198"/>
      <c r="U338" s="196"/>
      <c r="V338" s="197"/>
      <c r="W338" s="197"/>
      <c r="X338" s="197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</row>
    <row r="339" spans="1:37" ht="11.25" customHeight="1">
      <c r="A339" s="205"/>
      <c r="B339" s="204"/>
      <c r="C339" s="196"/>
      <c r="D339" s="196"/>
      <c r="E339" s="196"/>
      <c r="F339" s="196"/>
      <c r="G339" s="196"/>
      <c r="H339" s="202"/>
      <c r="I339" s="203"/>
      <c r="J339" s="202"/>
      <c r="K339" s="201"/>
      <c r="L339" s="196"/>
      <c r="M339" s="196"/>
      <c r="N339" s="200"/>
      <c r="O339" s="200"/>
      <c r="P339" s="199"/>
      <c r="Q339" s="198"/>
      <c r="R339" s="198"/>
      <c r="S339" s="198"/>
      <c r="T339" s="198"/>
      <c r="U339" s="196"/>
      <c r="V339" s="197"/>
      <c r="W339" s="197"/>
      <c r="X339" s="197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</row>
    <row r="340" spans="1:37" ht="11.25" customHeight="1">
      <c r="A340" s="205"/>
      <c r="B340" s="204"/>
      <c r="C340" s="196"/>
      <c r="D340" s="196"/>
      <c r="E340" s="196"/>
      <c r="F340" s="196"/>
      <c r="G340" s="196"/>
      <c r="H340" s="202"/>
      <c r="I340" s="203"/>
      <c r="J340" s="202"/>
      <c r="K340" s="201"/>
      <c r="L340" s="196"/>
      <c r="M340" s="196"/>
      <c r="N340" s="200"/>
      <c r="O340" s="200"/>
      <c r="P340" s="199"/>
      <c r="Q340" s="198"/>
      <c r="R340" s="198"/>
      <c r="S340" s="198"/>
      <c r="T340" s="198"/>
      <c r="U340" s="196"/>
      <c r="V340" s="197"/>
      <c r="W340" s="197"/>
      <c r="X340" s="197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</row>
    <row r="341" spans="1:37" ht="11.25" customHeight="1">
      <c r="A341" s="205"/>
      <c r="B341" s="204"/>
      <c r="C341" s="196"/>
      <c r="D341" s="196"/>
      <c r="E341" s="196"/>
      <c r="F341" s="196"/>
      <c r="G341" s="196"/>
      <c r="H341" s="202"/>
      <c r="I341" s="203"/>
      <c r="J341" s="202"/>
      <c r="K341" s="201"/>
      <c r="L341" s="196"/>
      <c r="M341" s="196"/>
      <c r="N341" s="200"/>
      <c r="O341" s="200"/>
      <c r="P341" s="199"/>
      <c r="Q341" s="198"/>
      <c r="R341" s="198"/>
      <c r="S341" s="198"/>
      <c r="T341" s="198"/>
      <c r="U341" s="196"/>
      <c r="V341" s="197"/>
      <c r="W341" s="197"/>
      <c r="X341" s="197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</row>
    <row r="342" spans="1:37" ht="11.25" customHeight="1">
      <c r="A342" s="205"/>
      <c r="B342" s="204"/>
      <c r="C342" s="196"/>
      <c r="D342" s="196"/>
      <c r="E342" s="196"/>
      <c r="F342" s="196"/>
      <c r="G342" s="196"/>
      <c r="H342" s="202"/>
      <c r="I342" s="203"/>
      <c r="J342" s="202"/>
      <c r="K342" s="201"/>
      <c r="L342" s="196"/>
      <c r="M342" s="196"/>
      <c r="N342" s="200"/>
      <c r="O342" s="200"/>
      <c r="P342" s="199"/>
      <c r="Q342" s="198"/>
      <c r="R342" s="198"/>
      <c r="S342" s="198"/>
      <c r="T342" s="198"/>
      <c r="U342" s="196"/>
      <c r="V342" s="197"/>
      <c r="W342" s="197"/>
      <c r="X342" s="197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</row>
    <row r="343" spans="1:37" ht="11.25" customHeight="1">
      <c r="A343" s="205"/>
      <c r="B343" s="204"/>
      <c r="C343" s="196"/>
      <c r="D343" s="196"/>
      <c r="E343" s="196"/>
      <c r="F343" s="196"/>
      <c r="G343" s="196"/>
      <c r="H343" s="202"/>
      <c r="I343" s="203"/>
      <c r="J343" s="202"/>
      <c r="K343" s="201"/>
      <c r="L343" s="196"/>
      <c r="M343" s="196"/>
      <c r="N343" s="200"/>
      <c r="O343" s="200"/>
      <c r="P343" s="199"/>
      <c r="Q343" s="198"/>
      <c r="R343" s="198"/>
      <c r="S343" s="198"/>
      <c r="T343" s="198"/>
      <c r="U343" s="196"/>
      <c r="V343" s="197"/>
      <c r="W343" s="197"/>
      <c r="X343" s="197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</row>
    <row r="344" spans="1:37" ht="11.25" customHeight="1">
      <c r="A344" s="205"/>
      <c r="B344" s="204"/>
      <c r="C344" s="196"/>
      <c r="D344" s="196"/>
      <c r="E344" s="196"/>
      <c r="F344" s="196"/>
      <c r="G344" s="196"/>
      <c r="H344" s="202"/>
      <c r="I344" s="203"/>
      <c r="J344" s="202"/>
      <c r="K344" s="201"/>
      <c r="L344" s="196"/>
      <c r="M344" s="196"/>
      <c r="N344" s="200"/>
      <c r="O344" s="200"/>
      <c r="P344" s="199"/>
      <c r="Q344" s="198"/>
      <c r="R344" s="198"/>
      <c r="S344" s="198"/>
      <c r="T344" s="198"/>
      <c r="U344" s="196"/>
      <c r="V344" s="197"/>
      <c r="W344" s="197"/>
      <c r="X344" s="197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</row>
    <row r="345" spans="1:37" ht="11.25" customHeight="1">
      <c r="A345" s="205"/>
      <c r="B345" s="204"/>
      <c r="C345" s="196"/>
      <c r="D345" s="196"/>
      <c r="E345" s="196"/>
      <c r="F345" s="196"/>
      <c r="G345" s="196"/>
      <c r="H345" s="202"/>
      <c r="I345" s="203"/>
      <c r="J345" s="202"/>
      <c r="K345" s="201"/>
      <c r="L345" s="196"/>
      <c r="M345" s="196"/>
      <c r="N345" s="200"/>
      <c r="O345" s="200"/>
      <c r="P345" s="199"/>
      <c r="Q345" s="198"/>
      <c r="R345" s="198"/>
      <c r="S345" s="198"/>
      <c r="T345" s="198"/>
      <c r="U345" s="196"/>
      <c r="V345" s="197"/>
      <c r="W345" s="197"/>
      <c r="X345" s="197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</row>
    <row r="346" spans="1:37" ht="11.25" customHeight="1">
      <c r="A346" s="205"/>
      <c r="B346" s="204"/>
      <c r="C346" s="196"/>
      <c r="D346" s="196"/>
      <c r="E346" s="196"/>
      <c r="F346" s="196"/>
      <c r="G346" s="196"/>
      <c r="H346" s="202"/>
      <c r="I346" s="203"/>
      <c r="J346" s="202"/>
      <c r="K346" s="201"/>
      <c r="L346" s="196"/>
      <c r="M346" s="196"/>
      <c r="N346" s="200"/>
      <c r="O346" s="200"/>
      <c r="P346" s="199"/>
      <c r="Q346" s="198"/>
      <c r="R346" s="198"/>
      <c r="S346" s="198"/>
      <c r="T346" s="198"/>
      <c r="U346" s="196"/>
      <c r="V346" s="197"/>
      <c r="W346" s="197"/>
      <c r="X346" s="197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</row>
    <row r="347" spans="1:37" ht="11.25" customHeight="1">
      <c r="A347" s="205"/>
      <c r="B347" s="204"/>
      <c r="C347" s="196"/>
      <c r="D347" s="196"/>
      <c r="E347" s="196"/>
      <c r="F347" s="196"/>
      <c r="G347" s="196"/>
      <c r="H347" s="202"/>
      <c r="I347" s="203"/>
      <c r="J347" s="202"/>
      <c r="K347" s="201"/>
      <c r="L347" s="196"/>
      <c r="M347" s="196"/>
      <c r="N347" s="200"/>
      <c r="O347" s="200"/>
      <c r="P347" s="199"/>
      <c r="Q347" s="198"/>
      <c r="R347" s="198"/>
      <c r="S347" s="198"/>
      <c r="T347" s="198"/>
      <c r="U347" s="196"/>
      <c r="V347" s="197"/>
      <c r="W347" s="197"/>
      <c r="X347" s="197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</row>
    <row r="348" spans="1:37" ht="11.25" customHeight="1">
      <c r="A348" s="205"/>
      <c r="B348" s="204"/>
      <c r="C348" s="196"/>
      <c r="D348" s="196"/>
      <c r="E348" s="196"/>
      <c r="F348" s="196"/>
      <c r="G348" s="196"/>
      <c r="H348" s="202"/>
      <c r="I348" s="203"/>
      <c r="J348" s="202"/>
      <c r="K348" s="201"/>
      <c r="L348" s="196"/>
      <c r="M348" s="196"/>
      <c r="N348" s="200"/>
      <c r="O348" s="200"/>
      <c r="P348" s="199"/>
      <c r="Q348" s="198"/>
      <c r="R348" s="198"/>
      <c r="S348" s="198"/>
      <c r="T348" s="198"/>
      <c r="U348" s="196"/>
      <c r="V348" s="197"/>
      <c r="W348" s="197"/>
      <c r="X348" s="197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</row>
    <row r="349" spans="1:37" ht="11.25" customHeight="1">
      <c r="A349" s="205"/>
      <c r="B349" s="204"/>
      <c r="C349" s="196"/>
      <c r="D349" s="196"/>
      <c r="E349" s="196"/>
      <c r="F349" s="196"/>
      <c r="G349" s="196"/>
      <c r="H349" s="202"/>
      <c r="I349" s="203"/>
      <c r="J349" s="202"/>
      <c r="K349" s="201"/>
      <c r="L349" s="196"/>
      <c r="M349" s="196"/>
      <c r="N349" s="200"/>
      <c r="O349" s="200"/>
      <c r="P349" s="199"/>
      <c r="Q349" s="198"/>
      <c r="R349" s="198"/>
      <c r="S349" s="198"/>
      <c r="T349" s="198"/>
      <c r="U349" s="196"/>
      <c r="V349" s="197"/>
      <c r="W349" s="197"/>
      <c r="X349" s="197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</row>
    <row r="350" spans="1:37" ht="11.25" customHeight="1">
      <c r="A350" s="205"/>
      <c r="B350" s="204"/>
      <c r="C350" s="196"/>
      <c r="D350" s="196"/>
      <c r="E350" s="196"/>
      <c r="F350" s="196"/>
      <c r="G350" s="196"/>
      <c r="H350" s="202"/>
      <c r="I350" s="203"/>
      <c r="J350" s="202"/>
      <c r="K350" s="201"/>
      <c r="L350" s="196"/>
      <c r="M350" s="196"/>
      <c r="N350" s="200"/>
      <c r="O350" s="200"/>
      <c r="P350" s="199"/>
      <c r="Q350" s="198"/>
      <c r="R350" s="198"/>
      <c r="S350" s="198"/>
      <c r="T350" s="198"/>
      <c r="U350" s="196"/>
      <c r="V350" s="197"/>
      <c r="W350" s="197"/>
      <c r="X350" s="197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</row>
    <row r="351" spans="1:37" ht="11.25" customHeight="1">
      <c r="A351" s="205"/>
      <c r="B351" s="204"/>
      <c r="C351" s="196"/>
      <c r="D351" s="196"/>
      <c r="E351" s="196"/>
      <c r="F351" s="196"/>
      <c r="G351" s="196"/>
      <c r="H351" s="202"/>
      <c r="I351" s="203"/>
      <c r="J351" s="202"/>
      <c r="K351" s="201"/>
      <c r="L351" s="196"/>
      <c r="M351" s="196"/>
      <c r="N351" s="200"/>
      <c r="O351" s="200"/>
      <c r="P351" s="199"/>
      <c r="Q351" s="198"/>
      <c r="R351" s="198"/>
      <c r="S351" s="198"/>
      <c r="T351" s="198"/>
      <c r="U351" s="196"/>
      <c r="V351" s="197"/>
      <c r="W351" s="197"/>
      <c r="X351" s="197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</row>
    <row r="352" spans="1:37" ht="11.25" customHeight="1">
      <c r="A352" s="205"/>
      <c r="B352" s="204"/>
      <c r="C352" s="196"/>
      <c r="D352" s="196"/>
      <c r="E352" s="196"/>
      <c r="F352" s="196"/>
      <c r="G352" s="196"/>
      <c r="H352" s="202"/>
      <c r="I352" s="203"/>
      <c r="J352" s="202"/>
      <c r="K352" s="201"/>
      <c r="L352" s="196"/>
      <c r="M352" s="196"/>
      <c r="N352" s="200"/>
      <c r="O352" s="200"/>
      <c r="P352" s="199"/>
      <c r="Q352" s="198"/>
      <c r="R352" s="198"/>
      <c r="S352" s="198"/>
      <c r="T352" s="198"/>
      <c r="U352" s="196"/>
      <c r="V352" s="197"/>
      <c r="W352" s="197"/>
      <c r="X352" s="197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</row>
    <row r="353" spans="1:37" ht="11.25" customHeight="1">
      <c r="A353" s="205"/>
      <c r="B353" s="204"/>
      <c r="C353" s="196"/>
      <c r="D353" s="196"/>
      <c r="E353" s="196"/>
      <c r="F353" s="196"/>
      <c r="G353" s="196"/>
      <c r="H353" s="202"/>
      <c r="I353" s="203"/>
      <c r="J353" s="202"/>
      <c r="K353" s="201"/>
      <c r="L353" s="196"/>
      <c r="M353" s="196"/>
      <c r="N353" s="200"/>
      <c r="O353" s="200"/>
      <c r="P353" s="199"/>
      <c r="Q353" s="198"/>
      <c r="R353" s="198"/>
      <c r="S353" s="198"/>
      <c r="T353" s="198"/>
      <c r="U353" s="196"/>
      <c r="V353" s="197"/>
      <c r="W353" s="197"/>
      <c r="X353" s="197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</row>
    <row r="354" spans="1:37" ht="11.25" customHeight="1">
      <c r="A354" s="205"/>
      <c r="B354" s="204"/>
      <c r="C354" s="196"/>
      <c r="D354" s="196"/>
      <c r="E354" s="196"/>
      <c r="F354" s="196"/>
      <c r="G354" s="196"/>
      <c r="H354" s="202"/>
      <c r="I354" s="203"/>
      <c r="J354" s="202"/>
      <c r="K354" s="201"/>
      <c r="L354" s="196"/>
      <c r="M354" s="196"/>
      <c r="N354" s="200"/>
      <c r="O354" s="200"/>
      <c r="P354" s="199"/>
      <c r="Q354" s="198"/>
      <c r="R354" s="198"/>
      <c r="S354" s="198"/>
      <c r="T354" s="198"/>
      <c r="U354" s="196"/>
      <c r="V354" s="197"/>
      <c r="W354" s="197"/>
      <c r="X354" s="197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</row>
    <row r="355" spans="1:37" ht="11.25" customHeight="1">
      <c r="A355" s="205"/>
      <c r="B355" s="204"/>
      <c r="C355" s="196"/>
      <c r="D355" s="196"/>
      <c r="E355" s="196"/>
      <c r="F355" s="196"/>
      <c r="G355" s="196"/>
      <c r="H355" s="202"/>
      <c r="I355" s="203"/>
      <c r="J355" s="202"/>
      <c r="K355" s="201"/>
      <c r="L355" s="196"/>
      <c r="M355" s="196"/>
      <c r="N355" s="200"/>
      <c r="O355" s="200"/>
      <c r="P355" s="199"/>
      <c r="Q355" s="198"/>
      <c r="R355" s="198"/>
      <c r="S355" s="198"/>
      <c r="T355" s="198"/>
      <c r="U355" s="196"/>
      <c r="V355" s="197"/>
      <c r="W355" s="197"/>
      <c r="X355" s="197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</row>
    <row r="356" spans="1:37" ht="11.25" customHeight="1">
      <c r="A356" s="205"/>
      <c r="B356" s="204"/>
      <c r="C356" s="196"/>
      <c r="D356" s="196"/>
      <c r="E356" s="196"/>
      <c r="F356" s="196"/>
      <c r="G356" s="196"/>
      <c r="H356" s="202"/>
      <c r="I356" s="203"/>
      <c r="J356" s="202"/>
      <c r="K356" s="201"/>
      <c r="L356" s="196"/>
      <c r="M356" s="196"/>
      <c r="N356" s="200"/>
      <c r="O356" s="200"/>
      <c r="P356" s="199"/>
      <c r="Q356" s="198"/>
      <c r="R356" s="198"/>
      <c r="S356" s="198"/>
      <c r="T356" s="198"/>
      <c r="U356" s="196"/>
      <c r="V356" s="197"/>
      <c r="W356" s="197"/>
      <c r="X356" s="197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</row>
    <row r="357" spans="1:37" ht="11.25" customHeight="1">
      <c r="A357" s="205"/>
      <c r="B357" s="204"/>
      <c r="C357" s="196"/>
      <c r="D357" s="196"/>
      <c r="E357" s="196"/>
      <c r="F357" s="196"/>
      <c r="G357" s="196"/>
      <c r="H357" s="202"/>
      <c r="I357" s="203"/>
      <c r="J357" s="202"/>
      <c r="K357" s="201"/>
      <c r="L357" s="196"/>
      <c r="M357" s="196"/>
      <c r="N357" s="200"/>
      <c r="O357" s="200"/>
      <c r="P357" s="199"/>
      <c r="Q357" s="198"/>
      <c r="R357" s="198"/>
      <c r="S357" s="198"/>
      <c r="T357" s="198"/>
      <c r="U357" s="196"/>
      <c r="V357" s="197"/>
      <c r="W357" s="197"/>
      <c r="X357" s="197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</row>
    <row r="358" spans="1:37" ht="11.25" customHeight="1">
      <c r="A358" s="205"/>
      <c r="B358" s="204"/>
      <c r="C358" s="196"/>
      <c r="D358" s="196"/>
      <c r="E358" s="196"/>
      <c r="F358" s="196"/>
      <c r="G358" s="196"/>
      <c r="H358" s="202"/>
      <c r="I358" s="203"/>
      <c r="J358" s="202"/>
      <c r="K358" s="201"/>
      <c r="L358" s="196"/>
      <c r="M358" s="196"/>
      <c r="N358" s="200"/>
      <c r="O358" s="200"/>
      <c r="P358" s="199"/>
      <c r="Q358" s="198"/>
      <c r="R358" s="198"/>
      <c r="S358" s="198"/>
      <c r="T358" s="198"/>
      <c r="U358" s="196"/>
      <c r="V358" s="197"/>
      <c r="W358" s="197"/>
      <c r="X358" s="197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</row>
    <row r="359" spans="1:37" ht="11.25" customHeight="1">
      <c r="A359" s="205"/>
      <c r="B359" s="204"/>
      <c r="C359" s="196"/>
      <c r="D359" s="196"/>
      <c r="E359" s="196"/>
      <c r="F359" s="196"/>
      <c r="G359" s="196"/>
      <c r="H359" s="202"/>
      <c r="I359" s="203"/>
      <c r="J359" s="202"/>
      <c r="K359" s="201"/>
      <c r="L359" s="196"/>
      <c r="M359" s="196"/>
      <c r="N359" s="200"/>
      <c r="O359" s="200"/>
      <c r="P359" s="199"/>
      <c r="Q359" s="198"/>
      <c r="R359" s="198"/>
      <c r="S359" s="198"/>
      <c r="T359" s="198"/>
      <c r="U359" s="196"/>
      <c r="V359" s="197"/>
      <c r="W359" s="197"/>
      <c r="X359" s="197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</row>
    <row r="360" spans="1:37" ht="11.25" customHeight="1">
      <c r="A360" s="205"/>
      <c r="B360" s="204"/>
      <c r="C360" s="196"/>
      <c r="D360" s="196"/>
      <c r="E360" s="196"/>
      <c r="F360" s="196"/>
      <c r="G360" s="196"/>
      <c r="H360" s="202"/>
      <c r="I360" s="203"/>
      <c r="J360" s="202"/>
      <c r="K360" s="201"/>
      <c r="L360" s="196"/>
      <c r="M360" s="196"/>
      <c r="N360" s="200"/>
      <c r="O360" s="200"/>
      <c r="P360" s="199"/>
      <c r="Q360" s="198"/>
      <c r="R360" s="198"/>
      <c r="S360" s="198"/>
      <c r="T360" s="198"/>
      <c r="U360" s="196"/>
      <c r="V360" s="197"/>
      <c r="W360" s="197"/>
      <c r="X360" s="197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</row>
    <row r="361" spans="1:37" ht="11.25" customHeight="1">
      <c r="A361" s="205"/>
      <c r="B361" s="204"/>
      <c r="C361" s="196"/>
      <c r="D361" s="196"/>
      <c r="E361" s="196"/>
      <c r="F361" s="196"/>
      <c r="G361" s="196"/>
      <c r="H361" s="202"/>
      <c r="I361" s="203"/>
      <c r="J361" s="202"/>
      <c r="K361" s="201"/>
      <c r="L361" s="196"/>
      <c r="M361" s="196"/>
      <c r="N361" s="200"/>
      <c r="O361" s="200"/>
      <c r="P361" s="199"/>
      <c r="Q361" s="198"/>
      <c r="R361" s="198"/>
      <c r="S361" s="198"/>
      <c r="T361" s="198"/>
      <c r="U361" s="196"/>
      <c r="V361" s="197"/>
      <c r="W361" s="197"/>
      <c r="X361" s="197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</row>
    <row r="362" spans="1:37" ht="11.25" customHeight="1">
      <c r="A362" s="205"/>
      <c r="B362" s="204"/>
      <c r="C362" s="196"/>
      <c r="D362" s="196"/>
      <c r="E362" s="196"/>
      <c r="F362" s="196"/>
      <c r="G362" s="196"/>
      <c r="H362" s="202"/>
      <c r="I362" s="203"/>
      <c r="J362" s="202"/>
      <c r="K362" s="201"/>
      <c r="L362" s="196"/>
      <c r="M362" s="196"/>
      <c r="N362" s="200"/>
      <c r="O362" s="200"/>
      <c r="P362" s="199"/>
      <c r="Q362" s="198"/>
      <c r="R362" s="198"/>
      <c r="S362" s="198"/>
      <c r="T362" s="198"/>
      <c r="U362" s="196"/>
      <c r="V362" s="197"/>
      <c r="W362" s="197"/>
      <c r="X362" s="197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</row>
    <row r="363" spans="1:37" ht="11.25" customHeight="1">
      <c r="A363" s="205"/>
      <c r="B363" s="204"/>
      <c r="C363" s="196"/>
      <c r="D363" s="196"/>
      <c r="E363" s="196"/>
      <c r="F363" s="196"/>
      <c r="G363" s="196"/>
      <c r="H363" s="202"/>
      <c r="I363" s="203"/>
      <c r="J363" s="202"/>
      <c r="K363" s="201"/>
      <c r="L363" s="196"/>
      <c r="M363" s="196"/>
      <c r="N363" s="200"/>
      <c r="O363" s="200"/>
      <c r="P363" s="199"/>
      <c r="Q363" s="198"/>
      <c r="R363" s="198"/>
      <c r="S363" s="198"/>
      <c r="T363" s="198"/>
      <c r="U363" s="196"/>
      <c r="V363" s="197"/>
      <c r="W363" s="197"/>
      <c r="X363" s="197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</row>
    <row r="364" spans="1:37" ht="11.25" customHeight="1">
      <c r="A364" s="205"/>
      <c r="B364" s="204"/>
      <c r="C364" s="196"/>
      <c r="D364" s="196"/>
      <c r="E364" s="196"/>
      <c r="F364" s="196"/>
      <c r="G364" s="196"/>
      <c r="H364" s="202"/>
      <c r="I364" s="203"/>
      <c r="J364" s="202"/>
      <c r="K364" s="201"/>
      <c r="L364" s="196"/>
      <c r="M364" s="196"/>
      <c r="N364" s="200"/>
      <c r="O364" s="200"/>
      <c r="P364" s="199"/>
      <c r="Q364" s="198"/>
      <c r="R364" s="198"/>
      <c r="S364" s="198"/>
      <c r="T364" s="198"/>
      <c r="U364" s="196"/>
      <c r="V364" s="197"/>
      <c r="W364" s="197"/>
      <c r="X364" s="197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</row>
    <row r="365" spans="1:37" ht="11.25" customHeight="1">
      <c r="A365" s="205"/>
      <c r="B365" s="204"/>
      <c r="C365" s="196"/>
      <c r="D365" s="196"/>
      <c r="E365" s="196"/>
      <c r="F365" s="196"/>
      <c r="G365" s="196"/>
      <c r="H365" s="202"/>
      <c r="I365" s="203"/>
      <c r="J365" s="202"/>
      <c r="K365" s="201"/>
      <c r="L365" s="196"/>
      <c r="M365" s="196"/>
      <c r="N365" s="200"/>
      <c r="O365" s="200"/>
      <c r="P365" s="199"/>
      <c r="Q365" s="198"/>
      <c r="R365" s="198"/>
      <c r="S365" s="198"/>
      <c r="T365" s="198"/>
      <c r="U365" s="196"/>
      <c r="V365" s="197"/>
      <c r="W365" s="197"/>
      <c r="X365" s="197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</row>
    <row r="366" spans="1:37" ht="11.25" customHeight="1">
      <c r="A366" s="205"/>
      <c r="B366" s="204"/>
      <c r="C366" s="196"/>
      <c r="D366" s="196"/>
      <c r="E366" s="196"/>
      <c r="F366" s="196"/>
      <c r="G366" s="196"/>
      <c r="H366" s="202"/>
      <c r="I366" s="203"/>
      <c r="J366" s="202"/>
      <c r="K366" s="201"/>
      <c r="L366" s="196"/>
      <c r="M366" s="196"/>
      <c r="N366" s="200"/>
      <c r="O366" s="200"/>
      <c r="P366" s="199"/>
      <c r="Q366" s="198"/>
      <c r="R366" s="198"/>
      <c r="S366" s="198"/>
      <c r="T366" s="198"/>
      <c r="U366" s="196"/>
      <c r="V366" s="197"/>
      <c r="W366" s="197"/>
      <c r="X366" s="197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</row>
    <row r="367" spans="1:37" ht="11.25" customHeight="1">
      <c r="A367" s="205"/>
      <c r="B367" s="204"/>
      <c r="C367" s="196"/>
      <c r="D367" s="196"/>
      <c r="E367" s="196"/>
      <c r="F367" s="196"/>
      <c r="G367" s="196"/>
      <c r="H367" s="202"/>
      <c r="I367" s="203"/>
      <c r="J367" s="202"/>
      <c r="K367" s="201"/>
      <c r="L367" s="196"/>
      <c r="M367" s="196"/>
      <c r="N367" s="200"/>
      <c r="O367" s="200"/>
      <c r="P367" s="199"/>
      <c r="Q367" s="198"/>
      <c r="R367" s="198"/>
      <c r="S367" s="198"/>
      <c r="T367" s="198"/>
      <c r="U367" s="196"/>
      <c r="V367" s="197"/>
      <c r="W367" s="197"/>
      <c r="X367" s="197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</row>
    <row r="368" spans="1:37" ht="11.25" customHeight="1">
      <c r="A368" s="205"/>
      <c r="B368" s="204"/>
      <c r="C368" s="196"/>
      <c r="D368" s="196"/>
      <c r="E368" s="196"/>
      <c r="F368" s="196"/>
      <c r="G368" s="196"/>
      <c r="H368" s="202"/>
      <c r="I368" s="203"/>
      <c r="J368" s="202"/>
      <c r="K368" s="201"/>
      <c r="L368" s="196"/>
      <c r="M368" s="196"/>
      <c r="N368" s="200"/>
      <c r="O368" s="200"/>
      <c r="P368" s="199"/>
      <c r="Q368" s="198"/>
      <c r="R368" s="198"/>
      <c r="S368" s="198"/>
      <c r="T368" s="198"/>
      <c r="U368" s="196"/>
      <c r="V368" s="197"/>
      <c r="W368" s="197"/>
      <c r="X368" s="197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</row>
    <row r="369" spans="1:37" ht="11.25" customHeight="1">
      <c r="A369" s="205"/>
      <c r="B369" s="204"/>
      <c r="C369" s="196"/>
      <c r="D369" s="196"/>
      <c r="E369" s="196"/>
      <c r="F369" s="196"/>
      <c r="G369" s="196"/>
      <c r="H369" s="202"/>
      <c r="I369" s="203"/>
      <c r="J369" s="202"/>
      <c r="K369" s="201"/>
      <c r="L369" s="196"/>
      <c r="M369" s="196"/>
      <c r="N369" s="200"/>
      <c r="O369" s="200"/>
      <c r="P369" s="199"/>
      <c r="Q369" s="198"/>
      <c r="R369" s="198"/>
      <c r="S369" s="198"/>
      <c r="T369" s="198"/>
      <c r="U369" s="196"/>
      <c r="V369" s="197"/>
      <c r="W369" s="197"/>
      <c r="X369" s="197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</row>
    <row r="370" spans="1:37" ht="11.25" customHeight="1">
      <c r="A370" s="205"/>
      <c r="B370" s="204"/>
      <c r="C370" s="196"/>
      <c r="D370" s="196"/>
      <c r="E370" s="196"/>
      <c r="F370" s="196"/>
      <c r="G370" s="196"/>
      <c r="H370" s="202"/>
      <c r="I370" s="203"/>
      <c r="J370" s="202"/>
      <c r="K370" s="201"/>
      <c r="L370" s="196"/>
      <c r="M370" s="196"/>
      <c r="N370" s="200"/>
      <c r="O370" s="200"/>
      <c r="P370" s="199"/>
      <c r="Q370" s="198"/>
      <c r="R370" s="198"/>
      <c r="S370" s="198"/>
      <c r="T370" s="198"/>
      <c r="U370" s="196"/>
      <c r="V370" s="197"/>
      <c r="W370" s="197"/>
      <c r="X370" s="197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</row>
    <row r="371" spans="1:37" ht="11.25" customHeight="1">
      <c r="A371" s="205"/>
      <c r="B371" s="204"/>
      <c r="C371" s="196"/>
      <c r="D371" s="196"/>
      <c r="E371" s="196"/>
      <c r="F371" s="196"/>
      <c r="G371" s="196"/>
      <c r="H371" s="202"/>
      <c r="I371" s="203"/>
      <c r="J371" s="202"/>
      <c r="K371" s="201"/>
      <c r="L371" s="196"/>
      <c r="M371" s="196"/>
      <c r="N371" s="200"/>
      <c r="O371" s="200"/>
      <c r="P371" s="199"/>
      <c r="Q371" s="198"/>
      <c r="R371" s="198"/>
      <c r="S371" s="198"/>
      <c r="T371" s="198"/>
      <c r="U371" s="196"/>
      <c r="V371" s="197"/>
      <c r="W371" s="197"/>
      <c r="X371" s="197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</row>
    <row r="372" spans="1:37" ht="11.25" customHeight="1">
      <c r="A372" s="205"/>
      <c r="B372" s="204"/>
      <c r="C372" s="196"/>
      <c r="D372" s="196"/>
      <c r="E372" s="196"/>
      <c r="F372" s="196"/>
      <c r="G372" s="196"/>
      <c r="H372" s="202"/>
      <c r="I372" s="203"/>
      <c r="J372" s="202"/>
      <c r="K372" s="201"/>
      <c r="L372" s="196"/>
      <c r="M372" s="196"/>
      <c r="N372" s="200"/>
      <c r="O372" s="200"/>
      <c r="P372" s="199"/>
      <c r="Q372" s="198"/>
      <c r="R372" s="198"/>
      <c r="S372" s="198"/>
      <c r="T372" s="198"/>
      <c r="U372" s="196"/>
      <c r="V372" s="197"/>
      <c r="W372" s="197"/>
      <c r="X372" s="197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</row>
    <row r="373" spans="1:37" ht="11.25" customHeight="1">
      <c r="A373" s="205"/>
      <c r="B373" s="204"/>
      <c r="C373" s="196"/>
      <c r="D373" s="196"/>
      <c r="E373" s="196"/>
      <c r="F373" s="196"/>
      <c r="G373" s="196"/>
      <c r="H373" s="202"/>
      <c r="I373" s="203"/>
      <c r="J373" s="202"/>
      <c r="K373" s="201"/>
      <c r="L373" s="196"/>
      <c r="M373" s="196"/>
      <c r="N373" s="200"/>
      <c r="O373" s="200"/>
      <c r="P373" s="199"/>
      <c r="Q373" s="198"/>
      <c r="R373" s="198"/>
      <c r="S373" s="198"/>
      <c r="T373" s="198"/>
      <c r="U373" s="196"/>
      <c r="V373" s="197"/>
      <c r="W373" s="197"/>
      <c r="X373" s="197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</row>
    <row r="374" spans="1:37" ht="11.25" customHeight="1">
      <c r="A374" s="205"/>
      <c r="B374" s="204"/>
      <c r="C374" s="196"/>
      <c r="D374" s="196"/>
      <c r="E374" s="196"/>
      <c r="F374" s="196"/>
      <c r="G374" s="196"/>
      <c r="H374" s="202"/>
      <c r="I374" s="203"/>
      <c r="J374" s="202"/>
      <c r="K374" s="201"/>
      <c r="L374" s="196"/>
      <c r="M374" s="196"/>
      <c r="N374" s="200"/>
      <c r="O374" s="200"/>
      <c r="P374" s="199"/>
      <c r="Q374" s="198"/>
      <c r="R374" s="198"/>
      <c r="S374" s="198"/>
      <c r="T374" s="198"/>
      <c r="U374" s="196"/>
      <c r="V374" s="197"/>
      <c r="W374" s="197"/>
      <c r="X374" s="197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</row>
    <row r="375" spans="1:37" ht="11.25" customHeight="1">
      <c r="A375" s="205"/>
      <c r="B375" s="204"/>
      <c r="C375" s="196"/>
      <c r="D375" s="196"/>
      <c r="E375" s="196"/>
      <c r="F375" s="196"/>
      <c r="G375" s="196"/>
      <c r="H375" s="202"/>
      <c r="I375" s="203"/>
      <c r="J375" s="202"/>
      <c r="K375" s="201"/>
      <c r="L375" s="196"/>
      <c r="M375" s="196"/>
      <c r="N375" s="200"/>
      <c r="O375" s="200"/>
      <c r="P375" s="199"/>
      <c r="Q375" s="198"/>
      <c r="R375" s="198"/>
      <c r="S375" s="198"/>
      <c r="T375" s="198"/>
      <c r="U375" s="196"/>
      <c r="V375" s="197"/>
      <c r="W375" s="197"/>
      <c r="X375" s="197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</row>
    <row r="376" spans="1:37" ht="11.25" customHeight="1">
      <c r="A376" s="205"/>
      <c r="B376" s="204"/>
      <c r="C376" s="196"/>
      <c r="D376" s="196"/>
      <c r="E376" s="196"/>
      <c r="F376" s="196"/>
      <c r="G376" s="196"/>
      <c r="H376" s="202"/>
      <c r="I376" s="203"/>
      <c r="J376" s="202"/>
      <c r="K376" s="201"/>
      <c r="L376" s="196"/>
      <c r="M376" s="196"/>
      <c r="N376" s="200"/>
      <c r="O376" s="200"/>
      <c r="P376" s="199"/>
      <c r="Q376" s="198"/>
      <c r="R376" s="198"/>
      <c r="S376" s="198"/>
      <c r="T376" s="198"/>
      <c r="U376" s="196"/>
      <c r="V376" s="197"/>
      <c r="W376" s="197"/>
      <c r="X376" s="197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</row>
    <row r="377" spans="1:37" ht="11.25" customHeight="1">
      <c r="A377" s="205"/>
      <c r="B377" s="204"/>
      <c r="C377" s="196"/>
      <c r="D377" s="196"/>
      <c r="E377" s="196"/>
      <c r="F377" s="196"/>
      <c r="G377" s="196"/>
      <c r="H377" s="202"/>
      <c r="I377" s="203"/>
      <c r="J377" s="202"/>
      <c r="K377" s="201"/>
      <c r="L377" s="196"/>
      <c r="M377" s="196"/>
      <c r="N377" s="200"/>
      <c r="O377" s="200"/>
      <c r="P377" s="199"/>
      <c r="Q377" s="198"/>
      <c r="R377" s="198"/>
      <c r="S377" s="198"/>
      <c r="T377" s="198"/>
      <c r="U377" s="196"/>
      <c r="V377" s="197"/>
      <c r="W377" s="197"/>
      <c r="X377" s="197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</row>
    <row r="378" spans="1:37" ht="11.25" customHeight="1">
      <c r="A378" s="205"/>
      <c r="B378" s="204"/>
      <c r="C378" s="196"/>
      <c r="D378" s="196"/>
      <c r="E378" s="196"/>
      <c r="F378" s="196"/>
      <c r="G378" s="196"/>
      <c r="H378" s="202"/>
      <c r="I378" s="203"/>
      <c r="J378" s="202"/>
      <c r="K378" s="201"/>
      <c r="L378" s="196"/>
      <c r="M378" s="196"/>
      <c r="N378" s="200"/>
      <c r="O378" s="200"/>
      <c r="P378" s="199"/>
      <c r="Q378" s="198"/>
      <c r="R378" s="198"/>
      <c r="S378" s="198"/>
      <c r="T378" s="198"/>
      <c r="U378" s="196"/>
      <c r="V378" s="197"/>
      <c r="W378" s="197"/>
      <c r="X378" s="197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</row>
    <row r="379" spans="1:37" ht="11.25" customHeight="1">
      <c r="A379" s="205"/>
      <c r="B379" s="204"/>
      <c r="C379" s="196"/>
      <c r="D379" s="196"/>
      <c r="E379" s="196"/>
      <c r="F379" s="196"/>
      <c r="G379" s="196"/>
      <c r="H379" s="202"/>
      <c r="I379" s="203"/>
      <c r="J379" s="202"/>
      <c r="K379" s="201"/>
      <c r="L379" s="196"/>
      <c r="M379" s="196"/>
      <c r="N379" s="200"/>
      <c r="O379" s="200"/>
      <c r="P379" s="199"/>
      <c r="Q379" s="198"/>
      <c r="R379" s="198"/>
      <c r="S379" s="198"/>
      <c r="T379" s="198"/>
      <c r="U379" s="196"/>
      <c r="V379" s="197"/>
      <c r="W379" s="197"/>
      <c r="X379" s="197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</row>
    <row r="380" spans="1:37" ht="11.25" customHeight="1">
      <c r="A380" s="205"/>
      <c r="B380" s="204"/>
      <c r="C380" s="196"/>
      <c r="D380" s="196"/>
      <c r="E380" s="196"/>
      <c r="F380" s="196"/>
      <c r="G380" s="196"/>
      <c r="H380" s="202"/>
      <c r="I380" s="203"/>
      <c r="J380" s="202"/>
      <c r="K380" s="201"/>
      <c r="L380" s="196"/>
      <c r="M380" s="196"/>
      <c r="N380" s="200"/>
      <c r="O380" s="200"/>
      <c r="P380" s="199"/>
      <c r="Q380" s="198"/>
      <c r="R380" s="198"/>
      <c r="S380" s="198"/>
      <c r="T380" s="198"/>
      <c r="U380" s="196"/>
      <c r="V380" s="197"/>
      <c r="W380" s="197"/>
      <c r="X380" s="197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</row>
    <row r="381" spans="1:37" ht="11.25" customHeight="1">
      <c r="A381" s="205"/>
      <c r="B381" s="204"/>
      <c r="C381" s="196"/>
      <c r="D381" s="196"/>
      <c r="E381" s="196"/>
      <c r="F381" s="196"/>
      <c r="G381" s="196"/>
      <c r="H381" s="202"/>
      <c r="I381" s="203"/>
      <c r="J381" s="202"/>
      <c r="K381" s="201"/>
      <c r="L381" s="196"/>
      <c r="M381" s="196"/>
      <c r="N381" s="200"/>
      <c r="O381" s="200"/>
      <c r="P381" s="199"/>
      <c r="Q381" s="198"/>
      <c r="R381" s="198"/>
      <c r="S381" s="198"/>
      <c r="T381" s="198"/>
      <c r="U381" s="196"/>
      <c r="V381" s="197"/>
      <c r="W381" s="197"/>
      <c r="X381" s="197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</row>
    <row r="382" spans="1:37" ht="11.25" customHeight="1">
      <c r="A382" s="205"/>
      <c r="B382" s="204"/>
      <c r="C382" s="196"/>
      <c r="D382" s="196"/>
      <c r="E382" s="196"/>
      <c r="F382" s="196"/>
      <c r="G382" s="196"/>
      <c r="H382" s="202"/>
      <c r="I382" s="203"/>
      <c r="J382" s="202"/>
      <c r="K382" s="201"/>
      <c r="L382" s="196"/>
      <c r="M382" s="196"/>
      <c r="N382" s="200"/>
      <c r="O382" s="200"/>
      <c r="P382" s="199"/>
      <c r="Q382" s="198"/>
      <c r="R382" s="198"/>
      <c r="S382" s="198"/>
      <c r="T382" s="198"/>
      <c r="U382" s="196"/>
      <c r="V382" s="197"/>
      <c r="W382" s="197"/>
      <c r="X382" s="197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</row>
    <row r="383" spans="1:37" ht="11.25" customHeight="1">
      <c r="A383" s="205"/>
      <c r="B383" s="204"/>
      <c r="C383" s="196"/>
      <c r="D383" s="196"/>
      <c r="E383" s="196"/>
      <c r="F383" s="196"/>
      <c r="G383" s="196"/>
      <c r="H383" s="202"/>
      <c r="I383" s="203"/>
      <c r="J383" s="202"/>
      <c r="K383" s="201"/>
      <c r="L383" s="196"/>
      <c r="M383" s="196"/>
      <c r="N383" s="200"/>
      <c r="O383" s="200"/>
      <c r="P383" s="199"/>
      <c r="Q383" s="198"/>
      <c r="R383" s="198"/>
      <c r="S383" s="198"/>
      <c r="T383" s="198"/>
      <c r="U383" s="196"/>
      <c r="V383" s="197"/>
      <c r="W383" s="197"/>
      <c r="X383" s="197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</row>
    <row r="384" spans="1:37" ht="11.25" customHeight="1">
      <c r="A384" s="205"/>
      <c r="B384" s="204"/>
      <c r="C384" s="196"/>
      <c r="D384" s="196"/>
      <c r="E384" s="196"/>
      <c r="F384" s="196"/>
      <c r="G384" s="196"/>
      <c r="H384" s="202"/>
      <c r="I384" s="203"/>
      <c r="J384" s="202"/>
      <c r="K384" s="201"/>
      <c r="L384" s="196"/>
      <c r="M384" s="196"/>
      <c r="N384" s="200"/>
      <c r="O384" s="200"/>
      <c r="P384" s="199"/>
      <c r="Q384" s="198"/>
      <c r="R384" s="198"/>
      <c r="S384" s="198"/>
      <c r="T384" s="198"/>
      <c r="U384" s="196"/>
      <c r="V384" s="197"/>
      <c r="W384" s="197"/>
      <c r="X384" s="197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</row>
    <row r="385" spans="1:37" ht="11.25" customHeight="1">
      <c r="A385" s="205"/>
      <c r="B385" s="204"/>
      <c r="C385" s="196"/>
      <c r="D385" s="196"/>
      <c r="E385" s="196"/>
      <c r="F385" s="196"/>
      <c r="G385" s="196"/>
      <c r="H385" s="202"/>
      <c r="I385" s="203"/>
      <c r="J385" s="202"/>
      <c r="K385" s="201"/>
      <c r="L385" s="196"/>
      <c r="M385" s="196"/>
      <c r="N385" s="200"/>
      <c r="O385" s="200"/>
      <c r="P385" s="199"/>
      <c r="Q385" s="198"/>
      <c r="R385" s="198"/>
      <c r="S385" s="198"/>
      <c r="T385" s="198"/>
      <c r="U385" s="196"/>
      <c r="V385" s="197"/>
      <c r="W385" s="197"/>
      <c r="X385" s="197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</row>
    <row r="386" spans="1:37" ht="11.25" customHeight="1">
      <c r="A386" s="205"/>
      <c r="B386" s="204"/>
      <c r="C386" s="196"/>
      <c r="D386" s="196"/>
      <c r="E386" s="196"/>
      <c r="F386" s="196"/>
      <c r="G386" s="196"/>
      <c r="H386" s="202"/>
      <c r="I386" s="203"/>
      <c r="J386" s="202"/>
      <c r="K386" s="201"/>
      <c r="L386" s="196"/>
      <c r="M386" s="196"/>
      <c r="N386" s="200"/>
      <c r="O386" s="200"/>
      <c r="P386" s="199"/>
      <c r="Q386" s="198"/>
      <c r="R386" s="198"/>
      <c r="S386" s="198"/>
      <c r="T386" s="198"/>
      <c r="U386" s="196"/>
      <c r="V386" s="197"/>
      <c r="W386" s="197"/>
      <c r="X386" s="197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</row>
    <row r="387" spans="1:37" ht="11.25" customHeight="1">
      <c r="A387" s="205"/>
      <c r="B387" s="204"/>
      <c r="C387" s="196"/>
      <c r="D387" s="196"/>
      <c r="E387" s="196"/>
      <c r="F387" s="196"/>
      <c r="G387" s="196"/>
      <c r="H387" s="202"/>
      <c r="I387" s="203"/>
      <c r="J387" s="202"/>
      <c r="K387" s="201"/>
      <c r="L387" s="196"/>
      <c r="M387" s="196"/>
      <c r="N387" s="200"/>
      <c r="O387" s="200"/>
      <c r="P387" s="199"/>
      <c r="Q387" s="198"/>
      <c r="R387" s="198"/>
      <c r="S387" s="198"/>
      <c r="T387" s="198"/>
      <c r="U387" s="196"/>
      <c r="V387" s="197"/>
      <c r="W387" s="197"/>
      <c r="X387" s="197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</row>
    <row r="388" spans="1:37" ht="11.25" customHeight="1">
      <c r="A388" s="205"/>
      <c r="B388" s="204"/>
      <c r="C388" s="196"/>
      <c r="D388" s="196"/>
      <c r="E388" s="196"/>
      <c r="F388" s="196"/>
      <c r="G388" s="196"/>
      <c r="H388" s="202"/>
      <c r="I388" s="203"/>
      <c r="J388" s="202"/>
      <c r="K388" s="201"/>
      <c r="L388" s="196"/>
      <c r="M388" s="196"/>
      <c r="N388" s="200"/>
      <c r="O388" s="200"/>
      <c r="P388" s="199"/>
      <c r="Q388" s="198"/>
      <c r="R388" s="198"/>
      <c r="S388" s="198"/>
      <c r="T388" s="198"/>
      <c r="U388" s="196"/>
      <c r="V388" s="197"/>
      <c r="W388" s="197"/>
      <c r="X388" s="197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</row>
    <row r="389" spans="1:37" ht="11.25" customHeight="1">
      <c r="A389" s="205"/>
      <c r="B389" s="204"/>
      <c r="C389" s="196"/>
      <c r="D389" s="196"/>
      <c r="E389" s="196"/>
      <c r="F389" s="196"/>
      <c r="G389" s="196"/>
      <c r="H389" s="202"/>
      <c r="I389" s="203"/>
      <c r="J389" s="202"/>
      <c r="K389" s="201"/>
      <c r="L389" s="196"/>
      <c r="M389" s="196"/>
      <c r="N389" s="200"/>
      <c r="O389" s="200"/>
      <c r="P389" s="199"/>
      <c r="Q389" s="198"/>
      <c r="R389" s="198"/>
      <c r="S389" s="198"/>
      <c r="T389" s="198"/>
      <c r="U389" s="196"/>
      <c r="V389" s="197"/>
      <c r="W389" s="197"/>
      <c r="X389" s="197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</row>
    <row r="390" spans="1:37" ht="11.25" customHeight="1">
      <c r="A390" s="205"/>
      <c r="B390" s="204"/>
      <c r="C390" s="196"/>
      <c r="D390" s="196"/>
      <c r="E390" s="196"/>
      <c r="F390" s="196"/>
      <c r="G390" s="196"/>
      <c r="H390" s="202"/>
      <c r="I390" s="203"/>
      <c r="J390" s="202"/>
      <c r="K390" s="201"/>
      <c r="L390" s="196"/>
      <c r="M390" s="196"/>
      <c r="N390" s="200"/>
      <c r="O390" s="200"/>
      <c r="P390" s="199"/>
      <c r="Q390" s="198"/>
      <c r="R390" s="198"/>
      <c r="S390" s="198"/>
      <c r="T390" s="198"/>
      <c r="U390" s="196"/>
      <c r="V390" s="197"/>
      <c r="W390" s="197"/>
      <c r="X390" s="197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</row>
    <row r="391" spans="1:37" ht="11.25" customHeight="1">
      <c r="A391" s="205"/>
      <c r="B391" s="204"/>
      <c r="C391" s="196"/>
      <c r="D391" s="196"/>
      <c r="E391" s="196"/>
      <c r="F391" s="196"/>
      <c r="G391" s="196"/>
      <c r="H391" s="202"/>
      <c r="I391" s="203"/>
      <c r="J391" s="202"/>
      <c r="K391" s="201"/>
      <c r="L391" s="196"/>
      <c r="M391" s="196"/>
      <c r="N391" s="200"/>
      <c r="O391" s="200"/>
      <c r="P391" s="199"/>
      <c r="Q391" s="198"/>
      <c r="R391" s="198"/>
      <c r="S391" s="198"/>
      <c r="T391" s="198"/>
      <c r="U391" s="196"/>
      <c r="V391" s="197"/>
      <c r="W391" s="197"/>
      <c r="X391" s="197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</row>
    <row r="392" spans="1:37" ht="11.25" customHeight="1">
      <c r="A392" s="205"/>
      <c r="B392" s="204"/>
      <c r="C392" s="196"/>
      <c r="D392" s="196"/>
      <c r="E392" s="196"/>
      <c r="F392" s="196"/>
      <c r="G392" s="196"/>
      <c r="H392" s="202"/>
      <c r="I392" s="203"/>
      <c r="J392" s="202"/>
      <c r="K392" s="201"/>
      <c r="L392" s="196"/>
      <c r="M392" s="196"/>
      <c r="N392" s="200"/>
      <c r="O392" s="200"/>
      <c r="P392" s="199"/>
      <c r="Q392" s="198"/>
      <c r="R392" s="198"/>
      <c r="S392" s="198"/>
      <c r="T392" s="198"/>
      <c r="U392" s="196"/>
      <c r="V392" s="197"/>
      <c r="W392" s="197"/>
      <c r="X392" s="197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</row>
    <row r="393" spans="1:37" ht="11.25" customHeight="1">
      <c r="A393" s="205"/>
      <c r="B393" s="204"/>
      <c r="C393" s="196"/>
      <c r="D393" s="196"/>
      <c r="E393" s="196"/>
      <c r="F393" s="196"/>
      <c r="G393" s="196"/>
      <c r="H393" s="202"/>
      <c r="I393" s="203"/>
      <c r="J393" s="202"/>
      <c r="K393" s="201"/>
      <c r="L393" s="196"/>
      <c r="M393" s="196"/>
      <c r="N393" s="200"/>
      <c r="O393" s="200"/>
      <c r="P393" s="199"/>
      <c r="Q393" s="198"/>
      <c r="R393" s="198"/>
      <c r="S393" s="198"/>
      <c r="T393" s="198"/>
      <c r="U393" s="196"/>
      <c r="V393" s="197"/>
      <c r="W393" s="197"/>
      <c r="X393" s="197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</row>
    <row r="394" spans="1:37" ht="11.25" customHeight="1">
      <c r="A394" s="205"/>
      <c r="B394" s="204"/>
      <c r="C394" s="196"/>
      <c r="D394" s="196"/>
      <c r="E394" s="196"/>
      <c r="F394" s="196"/>
      <c r="G394" s="196"/>
      <c r="H394" s="202"/>
      <c r="I394" s="203"/>
      <c r="J394" s="202"/>
      <c r="K394" s="201"/>
      <c r="L394" s="196"/>
      <c r="M394" s="196"/>
      <c r="N394" s="200"/>
      <c r="O394" s="200"/>
      <c r="P394" s="199"/>
      <c r="Q394" s="198"/>
      <c r="R394" s="198"/>
      <c r="S394" s="198"/>
      <c r="T394" s="198"/>
      <c r="U394" s="196"/>
      <c r="V394" s="197"/>
      <c r="W394" s="197"/>
      <c r="X394" s="197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</row>
    <row r="395" spans="1:37" ht="11.25" customHeight="1">
      <c r="A395" s="205"/>
      <c r="B395" s="204"/>
      <c r="C395" s="196"/>
      <c r="D395" s="196"/>
      <c r="E395" s="196"/>
      <c r="F395" s="196"/>
      <c r="G395" s="196"/>
      <c r="H395" s="202"/>
      <c r="I395" s="203"/>
      <c r="J395" s="202"/>
      <c r="K395" s="201"/>
      <c r="L395" s="196"/>
      <c r="M395" s="196"/>
      <c r="N395" s="200"/>
      <c r="O395" s="200"/>
      <c r="P395" s="199"/>
      <c r="Q395" s="198"/>
      <c r="R395" s="198"/>
      <c r="S395" s="198"/>
      <c r="T395" s="198"/>
      <c r="U395" s="196"/>
      <c r="V395" s="197"/>
      <c r="W395" s="197"/>
      <c r="X395" s="197"/>
      <c r="Y395" s="196"/>
      <c r="Z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</row>
    <row r="396" spans="1:37" ht="11.25" customHeight="1">
      <c r="A396" s="205"/>
      <c r="B396" s="204"/>
      <c r="C396" s="196"/>
      <c r="D396" s="196"/>
      <c r="E396" s="196"/>
      <c r="F396" s="196"/>
      <c r="G396" s="196"/>
      <c r="H396" s="202"/>
      <c r="I396" s="203"/>
      <c r="J396" s="202"/>
      <c r="K396" s="201"/>
      <c r="L396" s="196"/>
      <c r="M396" s="196"/>
      <c r="N396" s="200"/>
      <c r="O396" s="200"/>
      <c r="P396" s="199"/>
      <c r="Q396" s="198"/>
      <c r="R396" s="198"/>
      <c r="S396" s="198"/>
      <c r="T396" s="198"/>
      <c r="U396" s="196"/>
      <c r="V396" s="197"/>
      <c r="W396" s="197"/>
      <c r="X396" s="197"/>
      <c r="Y396" s="196"/>
      <c r="Z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</row>
    <row r="397" spans="1:37" ht="11.25" customHeight="1">
      <c r="A397" s="205"/>
      <c r="B397" s="204"/>
      <c r="C397" s="196"/>
      <c r="D397" s="196"/>
      <c r="E397" s="196"/>
      <c r="F397" s="196"/>
      <c r="G397" s="196"/>
      <c r="H397" s="202"/>
      <c r="I397" s="203"/>
      <c r="J397" s="202"/>
      <c r="K397" s="201"/>
      <c r="L397" s="196"/>
      <c r="M397" s="196"/>
      <c r="N397" s="200"/>
      <c r="O397" s="200"/>
      <c r="P397" s="199"/>
      <c r="Q397" s="198"/>
      <c r="R397" s="198"/>
      <c r="S397" s="198"/>
      <c r="T397" s="198"/>
      <c r="U397" s="196"/>
      <c r="V397" s="197"/>
      <c r="W397" s="197"/>
      <c r="X397" s="197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</row>
    <row r="398" spans="1:37" ht="11.25" customHeight="1">
      <c r="A398" s="205"/>
      <c r="B398" s="204"/>
      <c r="C398" s="196"/>
      <c r="D398" s="196"/>
      <c r="E398" s="196"/>
      <c r="F398" s="196"/>
      <c r="G398" s="196"/>
      <c r="H398" s="202"/>
      <c r="I398" s="203"/>
      <c r="J398" s="202"/>
      <c r="K398" s="201"/>
      <c r="L398" s="196"/>
      <c r="M398" s="196"/>
      <c r="N398" s="200"/>
      <c r="O398" s="200"/>
      <c r="P398" s="199"/>
      <c r="Q398" s="198"/>
      <c r="R398" s="198"/>
      <c r="S398" s="198"/>
      <c r="T398" s="198"/>
      <c r="U398" s="196"/>
      <c r="V398" s="197"/>
      <c r="W398" s="197"/>
      <c r="X398" s="197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</row>
    <row r="399" spans="1:37" ht="11.25" customHeight="1">
      <c r="A399" s="205"/>
      <c r="B399" s="204"/>
      <c r="C399" s="196"/>
      <c r="D399" s="196"/>
      <c r="E399" s="196"/>
      <c r="F399" s="196"/>
      <c r="G399" s="196"/>
      <c r="H399" s="202"/>
      <c r="I399" s="203"/>
      <c r="J399" s="202"/>
      <c r="K399" s="201"/>
      <c r="L399" s="196"/>
      <c r="M399" s="196"/>
      <c r="N399" s="200"/>
      <c r="O399" s="200"/>
      <c r="P399" s="199"/>
      <c r="Q399" s="198"/>
      <c r="R399" s="198"/>
      <c r="S399" s="198"/>
      <c r="T399" s="198"/>
      <c r="U399" s="196"/>
      <c r="V399" s="197"/>
      <c r="W399" s="197"/>
      <c r="X399" s="197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</row>
    <row r="400" spans="1:37" ht="11.25" customHeight="1">
      <c r="A400" s="205"/>
      <c r="B400" s="204"/>
      <c r="C400" s="196"/>
      <c r="D400" s="196"/>
      <c r="E400" s="196"/>
      <c r="F400" s="196"/>
      <c r="G400" s="196"/>
      <c r="H400" s="202"/>
      <c r="I400" s="203"/>
      <c r="J400" s="202"/>
      <c r="K400" s="201"/>
      <c r="L400" s="196"/>
      <c r="M400" s="196"/>
      <c r="N400" s="200"/>
      <c r="O400" s="200"/>
      <c r="P400" s="199"/>
      <c r="Q400" s="198"/>
      <c r="R400" s="198"/>
      <c r="S400" s="198"/>
      <c r="T400" s="198"/>
      <c r="U400" s="196"/>
      <c r="V400" s="197"/>
      <c r="W400" s="197"/>
      <c r="X400" s="197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</row>
    <row r="401" spans="1:37" ht="11.25" customHeight="1">
      <c r="A401" s="205"/>
      <c r="B401" s="204"/>
      <c r="C401" s="196"/>
      <c r="D401" s="196"/>
      <c r="E401" s="196"/>
      <c r="F401" s="196"/>
      <c r="G401" s="196"/>
      <c r="H401" s="202"/>
      <c r="I401" s="203"/>
      <c r="J401" s="202"/>
      <c r="K401" s="201"/>
      <c r="L401" s="196"/>
      <c r="M401" s="196"/>
      <c r="N401" s="200"/>
      <c r="O401" s="200"/>
      <c r="P401" s="199"/>
      <c r="Q401" s="198"/>
      <c r="R401" s="198"/>
      <c r="S401" s="198"/>
      <c r="T401" s="198"/>
      <c r="U401" s="196"/>
      <c r="V401" s="197"/>
      <c r="W401" s="197"/>
      <c r="X401" s="197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</row>
    <row r="402" spans="1:37" ht="11.25" customHeight="1">
      <c r="A402" s="205"/>
      <c r="B402" s="204"/>
      <c r="C402" s="196"/>
      <c r="D402" s="196"/>
      <c r="E402" s="196"/>
      <c r="F402" s="196"/>
      <c r="G402" s="196"/>
      <c r="H402" s="202"/>
      <c r="I402" s="203"/>
      <c r="J402" s="202"/>
      <c r="K402" s="201"/>
      <c r="L402" s="196"/>
      <c r="M402" s="196"/>
      <c r="N402" s="200"/>
      <c r="O402" s="200"/>
      <c r="P402" s="199"/>
      <c r="Q402" s="198"/>
      <c r="R402" s="198"/>
      <c r="S402" s="198"/>
      <c r="T402" s="198"/>
      <c r="U402" s="196"/>
      <c r="V402" s="197"/>
      <c r="W402" s="197"/>
      <c r="X402" s="197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</row>
    <row r="403" spans="1:37" ht="11.25" customHeight="1">
      <c r="A403" s="205"/>
      <c r="B403" s="204"/>
      <c r="C403" s="196"/>
      <c r="D403" s="196"/>
      <c r="E403" s="196"/>
      <c r="F403" s="196"/>
      <c r="G403" s="196"/>
      <c r="H403" s="202"/>
      <c r="I403" s="203"/>
      <c r="J403" s="202"/>
      <c r="K403" s="201"/>
      <c r="L403" s="196"/>
      <c r="M403" s="196"/>
      <c r="N403" s="200"/>
      <c r="O403" s="200"/>
      <c r="P403" s="199"/>
      <c r="Q403" s="198"/>
      <c r="R403" s="198"/>
      <c r="S403" s="198"/>
      <c r="T403" s="198"/>
      <c r="U403" s="196"/>
      <c r="V403" s="197"/>
      <c r="W403" s="197"/>
      <c r="X403" s="197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</row>
    <row r="404" spans="1:37" ht="11.25" customHeight="1">
      <c r="A404" s="205"/>
      <c r="B404" s="204"/>
      <c r="C404" s="196"/>
      <c r="D404" s="196"/>
      <c r="E404" s="196"/>
      <c r="F404" s="196"/>
      <c r="G404" s="196"/>
      <c r="H404" s="202"/>
      <c r="I404" s="203"/>
      <c r="J404" s="202"/>
      <c r="K404" s="201"/>
      <c r="L404" s="196"/>
      <c r="M404" s="196"/>
      <c r="N404" s="200"/>
      <c r="O404" s="200"/>
      <c r="P404" s="199"/>
      <c r="Q404" s="198"/>
      <c r="R404" s="198"/>
      <c r="S404" s="198"/>
      <c r="T404" s="198"/>
      <c r="U404" s="196"/>
      <c r="V404" s="197"/>
      <c r="W404" s="197"/>
      <c r="X404" s="197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</row>
    <row r="405" spans="1:37" ht="11.25" customHeight="1">
      <c r="A405" s="205"/>
      <c r="B405" s="204"/>
      <c r="C405" s="196"/>
      <c r="D405" s="196"/>
      <c r="E405" s="196"/>
      <c r="F405" s="196"/>
      <c r="G405" s="196"/>
      <c r="H405" s="202"/>
      <c r="I405" s="203"/>
      <c r="J405" s="202"/>
      <c r="K405" s="201"/>
      <c r="L405" s="196"/>
      <c r="M405" s="196"/>
      <c r="N405" s="200"/>
      <c r="O405" s="200"/>
      <c r="P405" s="199"/>
      <c r="Q405" s="198"/>
      <c r="R405" s="198"/>
      <c r="S405" s="198"/>
      <c r="T405" s="198"/>
      <c r="U405" s="196"/>
      <c r="V405" s="197"/>
      <c r="W405" s="197"/>
      <c r="X405" s="197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</row>
    <row r="406" spans="1:37" ht="11.25" customHeight="1">
      <c r="A406" s="205"/>
      <c r="B406" s="204"/>
      <c r="C406" s="196"/>
      <c r="D406" s="196"/>
      <c r="E406" s="196"/>
      <c r="F406" s="196"/>
      <c r="G406" s="196"/>
      <c r="H406" s="202"/>
      <c r="I406" s="203"/>
      <c r="J406" s="202"/>
      <c r="K406" s="201"/>
      <c r="L406" s="196"/>
      <c r="M406" s="196"/>
      <c r="N406" s="200"/>
      <c r="O406" s="200"/>
      <c r="P406" s="199"/>
      <c r="Q406" s="198"/>
      <c r="R406" s="198"/>
      <c r="S406" s="198"/>
      <c r="T406" s="198"/>
      <c r="U406" s="196"/>
      <c r="V406" s="197"/>
      <c r="W406" s="197"/>
      <c r="X406" s="197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</row>
    <row r="407" spans="1:37" ht="11.25" customHeight="1">
      <c r="A407" s="205"/>
      <c r="B407" s="204"/>
      <c r="C407" s="196"/>
      <c r="D407" s="196"/>
      <c r="E407" s="196"/>
      <c r="F407" s="196"/>
      <c r="G407" s="196"/>
      <c r="H407" s="202"/>
      <c r="I407" s="203"/>
      <c r="J407" s="202"/>
      <c r="K407" s="201"/>
      <c r="L407" s="196"/>
      <c r="M407" s="196"/>
      <c r="N407" s="200"/>
      <c r="O407" s="200"/>
      <c r="P407" s="199"/>
      <c r="Q407" s="198"/>
      <c r="R407" s="198"/>
      <c r="S407" s="198"/>
      <c r="T407" s="198"/>
      <c r="U407" s="196"/>
      <c r="V407" s="197"/>
      <c r="W407" s="197"/>
      <c r="X407" s="197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</row>
    <row r="408" spans="1:37" ht="11.25" customHeight="1">
      <c r="A408" s="205"/>
      <c r="B408" s="204"/>
      <c r="C408" s="196"/>
      <c r="D408" s="196"/>
      <c r="E408" s="196"/>
      <c r="F408" s="196"/>
      <c r="G408" s="196"/>
      <c r="H408" s="202"/>
      <c r="I408" s="203"/>
      <c r="J408" s="202"/>
      <c r="K408" s="201"/>
      <c r="L408" s="196"/>
      <c r="M408" s="196"/>
      <c r="N408" s="200"/>
      <c r="O408" s="200"/>
      <c r="P408" s="199"/>
      <c r="Q408" s="198"/>
      <c r="R408" s="198"/>
      <c r="S408" s="198"/>
      <c r="T408" s="198"/>
      <c r="U408" s="196"/>
      <c r="V408" s="197"/>
      <c r="W408" s="197"/>
      <c r="X408" s="197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</row>
    <row r="409" spans="1:37" ht="11.25" customHeight="1">
      <c r="A409" s="205"/>
      <c r="B409" s="204"/>
      <c r="C409" s="196"/>
      <c r="D409" s="196"/>
      <c r="E409" s="196"/>
      <c r="F409" s="196"/>
      <c r="G409" s="196"/>
      <c r="H409" s="202"/>
      <c r="I409" s="203"/>
      <c r="J409" s="202"/>
      <c r="K409" s="201"/>
      <c r="L409" s="196"/>
      <c r="M409" s="196"/>
      <c r="N409" s="200"/>
      <c r="O409" s="200"/>
      <c r="P409" s="199"/>
      <c r="Q409" s="198"/>
      <c r="R409" s="198"/>
      <c r="S409" s="198"/>
      <c r="T409" s="198"/>
      <c r="U409" s="196"/>
      <c r="V409" s="197"/>
      <c r="W409" s="197"/>
      <c r="X409" s="197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</row>
    <row r="410" spans="1:37" ht="11.25" customHeight="1">
      <c r="A410" s="205"/>
      <c r="B410" s="204"/>
      <c r="C410" s="196"/>
      <c r="D410" s="196"/>
      <c r="E410" s="196"/>
      <c r="F410" s="196"/>
      <c r="G410" s="196"/>
      <c r="H410" s="202"/>
      <c r="I410" s="203"/>
      <c r="J410" s="202"/>
      <c r="K410" s="201"/>
      <c r="L410" s="196"/>
      <c r="M410" s="196"/>
      <c r="N410" s="200"/>
      <c r="O410" s="200"/>
      <c r="P410" s="199"/>
      <c r="Q410" s="198"/>
      <c r="R410" s="198"/>
      <c r="S410" s="198"/>
      <c r="T410" s="198"/>
      <c r="U410" s="196"/>
      <c r="V410" s="197"/>
      <c r="W410" s="197"/>
      <c r="X410" s="197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</row>
    <row r="411" spans="1:37" ht="11.25" customHeight="1">
      <c r="A411" s="205"/>
      <c r="B411" s="204"/>
      <c r="C411" s="196"/>
      <c r="D411" s="196"/>
      <c r="E411" s="196"/>
      <c r="F411" s="196"/>
      <c r="G411" s="196"/>
      <c r="H411" s="202"/>
      <c r="I411" s="203"/>
      <c r="J411" s="202"/>
      <c r="K411" s="201"/>
      <c r="L411" s="196"/>
      <c r="M411" s="196"/>
      <c r="N411" s="200"/>
      <c r="O411" s="200"/>
      <c r="P411" s="199"/>
      <c r="Q411" s="198"/>
      <c r="R411" s="198"/>
      <c r="S411" s="198"/>
      <c r="T411" s="198"/>
      <c r="U411" s="196"/>
      <c r="V411" s="197"/>
      <c r="W411" s="197"/>
      <c r="X411" s="197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</row>
    <row r="412" spans="1:37" ht="11.25" customHeight="1">
      <c r="A412" s="205"/>
      <c r="B412" s="204"/>
      <c r="C412" s="196"/>
      <c r="D412" s="196"/>
      <c r="E412" s="196"/>
      <c r="F412" s="196"/>
      <c r="G412" s="196"/>
      <c r="H412" s="202"/>
      <c r="I412" s="203"/>
      <c r="J412" s="202"/>
      <c r="K412" s="201"/>
      <c r="L412" s="196"/>
      <c r="M412" s="196"/>
      <c r="N412" s="200"/>
      <c r="O412" s="200"/>
      <c r="P412" s="199"/>
      <c r="Q412" s="198"/>
      <c r="R412" s="198"/>
      <c r="S412" s="198"/>
      <c r="T412" s="198"/>
      <c r="U412" s="196"/>
      <c r="V412" s="197"/>
      <c r="W412" s="197"/>
      <c r="X412" s="197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</row>
    <row r="413" spans="1:37" ht="11.25" customHeight="1">
      <c r="A413" s="205"/>
      <c r="B413" s="204"/>
      <c r="C413" s="196"/>
      <c r="D413" s="196"/>
      <c r="E413" s="196"/>
      <c r="F413" s="196"/>
      <c r="G413" s="196"/>
      <c r="H413" s="202"/>
      <c r="I413" s="203"/>
      <c r="J413" s="202"/>
      <c r="K413" s="201"/>
      <c r="L413" s="196"/>
      <c r="M413" s="196"/>
      <c r="N413" s="200"/>
      <c r="O413" s="200"/>
      <c r="P413" s="199"/>
      <c r="Q413" s="198"/>
      <c r="R413" s="198"/>
      <c r="S413" s="198"/>
      <c r="T413" s="198"/>
      <c r="U413" s="196"/>
      <c r="V413" s="197"/>
      <c r="W413" s="197"/>
      <c r="X413" s="197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</row>
    <row r="414" spans="1:37" ht="11.25" customHeight="1">
      <c r="A414" s="205"/>
      <c r="B414" s="204"/>
      <c r="C414" s="196"/>
      <c r="D414" s="196"/>
      <c r="E414" s="196"/>
      <c r="F414" s="196"/>
      <c r="G414" s="196"/>
      <c r="H414" s="202"/>
      <c r="I414" s="203"/>
      <c r="J414" s="202"/>
      <c r="K414" s="201"/>
      <c r="L414" s="196"/>
      <c r="M414" s="196"/>
      <c r="N414" s="200"/>
      <c r="O414" s="200"/>
      <c r="P414" s="199"/>
      <c r="Q414" s="198"/>
      <c r="R414" s="198"/>
      <c r="S414" s="198"/>
      <c r="T414" s="198"/>
      <c r="U414" s="196"/>
      <c r="V414" s="197"/>
      <c r="W414" s="197"/>
      <c r="X414" s="197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</row>
    <row r="415" spans="1:37" ht="11.25" customHeight="1">
      <c r="A415" s="205"/>
      <c r="B415" s="204"/>
      <c r="C415" s="196"/>
      <c r="D415" s="196"/>
      <c r="E415" s="196"/>
      <c r="F415" s="196"/>
      <c r="G415" s="196"/>
      <c r="H415" s="202"/>
      <c r="I415" s="203"/>
      <c r="J415" s="202"/>
      <c r="K415" s="201"/>
      <c r="L415" s="196"/>
      <c r="M415" s="196"/>
      <c r="N415" s="200"/>
      <c r="O415" s="200"/>
      <c r="P415" s="199"/>
      <c r="Q415" s="198"/>
      <c r="R415" s="198"/>
      <c r="S415" s="198"/>
      <c r="T415" s="198"/>
      <c r="U415" s="196"/>
      <c r="V415" s="197"/>
      <c r="W415" s="197"/>
      <c r="X415" s="197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</row>
    <row r="416" spans="1:37" ht="11.25" customHeight="1">
      <c r="A416" s="205"/>
      <c r="B416" s="204"/>
      <c r="C416" s="196"/>
      <c r="D416" s="196"/>
      <c r="E416" s="196"/>
      <c r="F416" s="196"/>
      <c r="G416" s="196"/>
      <c r="H416" s="202"/>
      <c r="I416" s="203"/>
      <c r="J416" s="202"/>
      <c r="K416" s="201"/>
      <c r="L416" s="196"/>
      <c r="M416" s="196"/>
      <c r="N416" s="200"/>
      <c r="O416" s="200"/>
      <c r="P416" s="199"/>
      <c r="Q416" s="198"/>
      <c r="R416" s="198"/>
      <c r="S416" s="198"/>
      <c r="T416" s="198"/>
      <c r="U416" s="196"/>
      <c r="V416" s="197"/>
      <c r="W416" s="197"/>
      <c r="X416" s="197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</row>
    <row r="417" spans="1:37" ht="11.25" customHeight="1">
      <c r="A417" s="205"/>
      <c r="B417" s="204"/>
      <c r="C417" s="196"/>
      <c r="D417" s="196"/>
      <c r="E417" s="196"/>
      <c r="F417" s="196"/>
      <c r="G417" s="196"/>
      <c r="H417" s="202"/>
      <c r="I417" s="203"/>
      <c r="J417" s="202"/>
      <c r="K417" s="201"/>
      <c r="L417" s="196"/>
      <c r="M417" s="196"/>
      <c r="N417" s="200"/>
      <c r="O417" s="200"/>
      <c r="P417" s="199"/>
      <c r="Q417" s="198"/>
      <c r="R417" s="198"/>
      <c r="S417" s="198"/>
      <c r="T417" s="198"/>
      <c r="U417" s="196"/>
      <c r="V417" s="197"/>
      <c r="W417" s="197"/>
      <c r="X417" s="197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</row>
    <row r="418" spans="1:37" ht="11.25" customHeight="1">
      <c r="A418" s="205"/>
      <c r="B418" s="204"/>
      <c r="C418" s="196"/>
      <c r="D418" s="196"/>
      <c r="E418" s="196"/>
      <c r="F418" s="196"/>
      <c r="G418" s="196"/>
      <c r="H418" s="202"/>
      <c r="I418" s="203"/>
      <c r="J418" s="202"/>
      <c r="K418" s="201"/>
      <c r="L418" s="196"/>
      <c r="M418" s="196"/>
      <c r="N418" s="200"/>
      <c r="O418" s="200"/>
      <c r="P418" s="199"/>
      <c r="Q418" s="198"/>
      <c r="R418" s="198"/>
      <c r="S418" s="198"/>
      <c r="T418" s="198"/>
      <c r="U418" s="196"/>
      <c r="V418" s="197"/>
      <c r="W418" s="197"/>
      <c r="X418" s="197"/>
      <c r="Y418" s="196"/>
      <c r="Z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</row>
    <row r="419" spans="1:37" ht="11.25" customHeight="1">
      <c r="A419" s="205"/>
      <c r="B419" s="204"/>
      <c r="C419" s="196"/>
      <c r="D419" s="196"/>
      <c r="E419" s="196"/>
      <c r="F419" s="196"/>
      <c r="G419" s="196"/>
      <c r="H419" s="202"/>
      <c r="I419" s="203"/>
      <c r="J419" s="202"/>
      <c r="K419" s="201"/>
      <c r="L419" s="196"/>
      <c r="M419" s="196"/>
      <c r="N419" s="200"/>
      <c r="O419" s="200"/>
      <c r="P419" s="199"/>
      <c r="Q419" s="198"/>
      <c r="R419" s="198"/>
      <c r="S419" s="198"/>
      <c r="T419" s="198"/>
      <c r="U419" s="196"/>
      <c r="V419" s="197"/>
      <c r="W419" s="197"/>
      <c r="X419" s="197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</row>
    <row r="420" spans="1:37" ht="11.25" customHeight="1">
      <c r="A420" s="205"/>
      <c r="B420" s="204"/>
      <c r="C420" s="196"/>
      <c r="D420" s="196"/>
      <c r="E420" s="196"/>
      <c r="F420" s="196"/>
      <c r="G420" s="196"/>
      <c r="H420" s="202"/>
      <c r="I420" s="203"/>
      <c r="J420" s="202"/>
      <c r="K420" s="201"/>
      <c r="L420" s="196"/>
      <c r="M420" s="196"/>
      <c r="N420" s="200"/>
      <c r="O420" s="200"/>
      <c r="P420" s="199"/>
      <c r="Q420" s="198"/>
      <c r="R420" s="198"/>
      <c r="S420" s="198"/>
      <c r="T420" s="198"/>
      <c r="U420" s="196"/>
      <c r="V420" s="197"/>
      <c r="W420" s="197"/>
      <c r="X420" s="197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</row>
    <row r="421" spans="1:37" ht="11.25" customHeight="1">
      <c r="A421" s="205"/>
      <c r="B421" s="204"/>
      <c r="C421" s="196"/>
      <c r="D421" s="196"/>
      <c r="E421" s="196"/>
      <c r="F421" s="196"/>
      <c r="G421" s="196"/>
      <c r="H421" s="202"/>
      <c r="I421" s="203"/>
      <c r="J421" s="202"/>
      <c r="K421" s="201"/>
      <c r="L421" s="196"/>
      <c r="M421" s="196"/>
      <c r="N421" s="200"/>
      <c r="O421" s="200"/>
      <c r="P421" s="199"/>
      <c r="Q421" s="198"/>
      <c r="R421" s="198"/>
      <c r="S421" s="198"/>
      <c r="T421" s="198"/>
      <c r="U421" s="196"/>
      <c r="V421" s="197"/>
      <c r="W421" s="197"/>
      <c r="X421" s="197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</row>
    <row r="422" spans="1:37" ht="11.25" customHeight="1">
      <c r="A422" s="205"/>
      <c r="B422" s="204"/>
      <c r="C422" s="196"/>
      <c r="D422" s="196"/>
      <c r="E422" s="196"/>
      <c r="F422" s="196"/>
      <c r="G422" s="196"/>
      <c r="H422" s="202"/>
      <c r="I422" s="203"/>
      <c r="J422" s="202"/>
      <c r="K422" s="201"/>
      <c r="L422" s="196"/>
      <c r="M422" s="196"/>
      <c r="N422" s="200"/>
      <c r="O422" s="200"/>
      <c r="P422" s="199"/>
      <c r="Q422" s="198"/>
      <c r="R422" s="198"/>
      <c r="S422" s="198"/>
      <c r="T422" s="198"/>
      <c r="U422" s="196"/>
      <c r="V422" s="197"/>
      <c r="W422" s="197"/>
      <c r="X422" s="197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</row>
    <row r="423" spans="1:37" ht="11.25" customHeight="1">
      <c r="A423" s="205"/>
      <c r="B423" s="204"/>
      <c r="C423" s="196"/>
      <c r="D423" s="196"/>
      <c r="E423" s="196"/>
      <c r="F423" s="196"/>
      <c r="G423" s="196"/>
      <c r="H423" s="202"/>
      <c r="I423" s="203"/>
      <c r="J423" s="202"/>
      <c r="K423" s="201"/>
      <c r="L423" s="196"/>
      <c r="M423" s="196"/>
      <c r="N423" s="200"/>
      <c r="O423" s="200"/>
      <c r="P423" s="199"/>
      <c r="Q423" s="198"/>
      <c r="R423" s="198"/>
      <c r="S423" s="198"/>
      <c r="T423" s="198"/>
      <c r="U423" s="196"/>
      <c r="V423" s="197"/>
      <c r="W423" s="197"/>
      <c r="X423" s="197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</row>
    <row r="424" spans="1:37" ht="11.25" customHeight="1">
      <c r="A424" s="205"/>
      <c r="B424" s="204"/>
      <c r="C424" s="196"/>
      <c r="D424" s="196"/>
      <c r="E424" s="196"/>
      <c r="F424" s="196"/>
      <c r="G424" s="196"/>
      <c r="H424" s="202"/>
      <c r="I424" s="203"/>
      <c r="J424" s="202"/>
      <c r="K424" s="201"/>
      <c r="L424" s="196"/>
      <c r="M424" s="196"/>
      <c r="N424" s="200"/>
      <c r="O424" s="200"/>
      <c r="P424" s="199"/>
      <c r="Q424" s="198"/>
      <c r="R424" s="198"/>
      <c r="S424" s="198"/>
      <c r="T424" s="198"/>
      <c r="U424" s="196"/>
      <c r="V424" s="197"/>
      <c r="W424" s="197"/>
      <c r="X424" s="197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</row>
    <row r="425" spans="1:37" ht="11.25" customHeight="1">
      <c r="A425" s="205"/>
      <c r="B425" s="204"/>
      <c r="C425" s="196"/>
      <c r="D425" s="196"/>
      <c r="E425" s="196"/>
      <c r="F425" s="196"/>
      <c r="G425" s="196"/>
      <c r="H425" s="202"/>
      <c r="I425" s="203"/>
      <c r="J425" s="202"/>
      <c r="K425" s="201"/>
      <c r="L425" s="196"/>
      <c r="M425" s="196"/>
      <c r="N425" s="200"/>
      <c r="O425" s="200"/>
      <c r="P425" s="199"/>
      <c r="Q425" s="198"/>
      <c r="R425" s="198"/>
      <c r="S425" s="198"/>
      <c r="T425" s="198"/>
      <c r="U425" s="196"/>
      <c r="V425" s="197"/>
      <c r="W425" s="197"/>
      <c r="X425" s="197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</row>
    <row r="426" spans="1:37" ht="11.25" customHeight="1">
      <c r="A426" s="205"/>
      <c r="B426" s="204"/>
      <c r="C426" s="196"/>
      <c r="D426" s="196"/>
      <c r="E426" s="196"/>
      <c r="F426" s="196"/>
      <c r="G426" s="196"/>
      <c r="H426" s="202"/>
      <c r="I426" s="203"/>
      <c r="J426" s="202"/>
      <c r="K426" s="201"/>
      <c r="L426" s="196"/>
      <c r="M426" s="196"/>
      <c r="N426" s="200"/>
      <c r="O426" s="200"/>
      <c r="P426" s="199"/>
      <c r="Q426" s="198"/>
      <c r="R426" s="198"/>
      <c r="S426" s="198"/>
      <c r="T426" s="198"/>
      <c r="U426" s="196"/>
      <c r="V426" s="197"/>
      <c r="W426" s="197"/>
      <c r="X426" s="197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</row>
    <row r="427" spans="1:37" ht="11.25" customHeight="1">
      <c r="A427" s="205"/>
      <c r="B427" s="204"/>
      <c r="C427" s="196"/>
      <c r="D427" s="196"/>
      <c r="E427" s="196"/>
      <c r="F427" s="196"/>
      <c r="G427" s="196"/>
      <c r="H427" s="202"/>
      <c r="I427" s="203"/>
      <c r="J427" s="202"/>
      <c r="K427" s="201"/>
      <c r="L427" s="196"/>
      <c r="M427" s="196"/>
      <c r="N427" s="200"/>
      <c r="O427" s="200"/>
      <c r="P427" s="199"/>
      <c r="Q427" s="198"/>
      <c r="R427" s="198"/>
      <c r="S427" s="198"/>
      <c r="T427" s="198"/>
      <c r="U427" s="196"/>
      <c r="V427" s="197"/>
      <c r="W427" s="197"/>
      <c r="X427" s="197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</row>
    <row r="428" spans="1:37" ht="11.25" customHeight="1">
      <c r="A428" s="205"/>
      <c r="B428" s="204"/>
      <c r="C428" s="196"/>
      <c r="D428" s="196"/>
      <c r="E428" s="196"/>
      <c r="F428" s="196"/>
      <c r="G428" s="196"/>
      <c r="H428" s="202"/>
      <c r="I428" s="203"/>
      <c r="J428" s="202"/>
      <c r="K428" s="201"/>
      <c r="L428" s="196"/>
      <c r="M428" s="196"/>
      <c r="N428" s="200"/>
      <c r="O428" s="200"/>
      <c r="P428" s="199"/>
      <c r="Q428" s="198"/>
      <c r="R428" s="198"/>
      <c r="S428" s="198"/>
      <c r="T428" s="198"/>
      <c r="U428" s="196"/>
      <c r="V428" s="197"/>
      <c r="W428" s="197"/>
      <c r="X428" s="197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</row>
    <row r="429" spans="1:37" ht="11.25" customHeight="1">
      <c r="A429" s="205"/>
      <c r="B429" s="204"/>
      <c r="C429" s="196"/>
      <c r="D429" s="196"/>
      <c r="E429" s="196"/>
      <c r="F429" s="196"/>
      <c r="G429" s="196"/>
      <c r="H429" s="202"/>
      <c r="I429" s="203"/>
      <c r="J429" s="202"/>
      <c r="K429" s="201"/>
      <c r="L429" s="196"/>
      <c r="M429" s="196"/>
      <c r="N429" s="200"/>
      <c r="O429" s="200"/>
      <c r="P429" s="199"/>
      <c r="Q429" s="198"/>
      <c r="R429" s="198"/>
      <c r="S429" s="198"/>
      <c r="T429" s="198"/>
      <c r="U429" s="196"/>
      <c r="V429" s="197"/>
      <c r="W429" s="197"/>
      <c r="X429" s="197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</row>
    <row r="430" spans="1:37" ht="11.25" customHeight="1">
      <c r="A430" s="205"/>
      <c r="B430" s="204"/>
      <c r="C430" s="196"/>
      <c r="D430" s="196"/>
      <c r="E430" s="196"/>
      <c r="F430" s="196"/>
      <c r="G430" s="196"/>
      <c r="H430" s="202"/>
      <c r="I430" s="203"/>
      <c r="J430" s="202"/>
      <c r="K430" s="201"/>
      <c r="L430" s="196"/>
      <c r="M430" s="196"/>
      <c r="N430" s="200"/>
      <c r="O430" s="200"/>
      <c r="P430" s="199"/>
      <c r="Q430" s="198"/>
      <c r="R430" s="198"/>
      <c r="S430" s="198"/>
      <c r="T430" s="198"/>
      <c r="U430" s="196"/>
      <c r="V430" s="197"/>
      <c r="W430" s="197"/>
      <c r="X430" s="197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</row>
    <row r="431" spans="1:37" ht="11.25" customHeight="1">
      <c r="A431" s="205"/>
      <c r="B431" s="204"/>
      <c r="C431" s="196"/>
      <c r="D431" s="196"/>
      <c r="E431" s="196"/>
      <c r="F431" s="196"/>
      <c r="G431" s="196"/>
      <c r="H431" s="202"/>
      <c r="I431" s="203"/>
      <c r="J431" s="202"/>
      <c r="K431" s="201"/>
      <c r="L431" s="196"/>
      <c r="M431" s="196"/>
      <c r="N431" s="200"/>
      <c r="O431" s="200"/>
      <c r="P431" s="199"/>
      <c r="Q431" s="198"/>
      <c r="R431" s="198"/>
      <c r="S431" s="198"/>
      <c r="T431" s="198"/>
      <c r="U431" s="196"/>
      <c r="V431" s="197"/>
      <c r="W431" s="197"/>
      <c r="X431" s="197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</row>
    <row r="432" spans="1:37" ht="11.25" customHeight="1">
      <c r="A432" s="205"/>
      <c r="B432" s="204"/>
      <c r="C432" s="196"/>
      <c r="D432" s="196"/>
      <c r="E432" s="196"/>
      <c r="F432" s="196"/>
      <c r="G432" s="196"/>
      <c r="H432" s="202"/>
      <c r="I432" s="203"/>
      <c r="J432" s="202"/>
      <c r="K432" s="201"/>
      <c r="L432" s="196"/>
      <c r="M432" s="196"/>
      <c r="N432" s="200"/>
      <c r="O432" s="200"/>
      <c r="P432" s="199"/>
      <c r="Q432" s="198"/>
      <c r="R432" s="198"/>
      <c r="S432" s="198"/>
      <c r="T432" s="198"/>
      <c r="U432" s="196"/>
      <c r="V432" s="197"/>
      <c r="W432" s="197"/>
      <c r="X432" s="197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</row>
    <row r="433" spans="1:37" ht="11.25" customHeight="1">
      <c r="A433" s="205"/>
      <c r="B433" s="204"/>
      <c r="C433" s="196"/>
      <c r="D433" s="196"/>
      <c r="E433" s="196"/>
      <c r="F433" s="196"/>
      <c r="G433" s="196"/>
      <c r="H433" s="202"/>
      <c r="I433" s="203"/>
      <c r="J433" s="202"/>
      <c r="K433" s="201"/>
      <c r="L433" s="196"/>
      <c r="M433" s="196"/>
      <c r="N433" s="200"/>
      <c r="O433" s="200"/>
      <c r="P433" s="199"/>
      <c r="Q433" s="198"/>
      <c r="R433" s="198"/>
      <c r="S433" s="198"/>
      <c r="T433" s="198"/>
      <c r="U433" s="196"/>
      <c r="V433" s="197"/>
      <c r="W433" s="197"/>
      <c r="X433" s="197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</row>
    <row r="434" spans="1:37" ht="11.25" customHeight="1">
      <c r="A434" s="205"/>
      <c r="B434" s="204"/>
      <c r="C434" s="196"/>
      <c r="D434" s="196"/>
      <c r="E434" s="196"/>
      <c r="F434" s="196"/>
      <c r="G434" s="196"/>
      <c r="H434" s="202"/>
      <c r="I434" s="203"/>
      <c r="J434" s="202"/>
      <c r="K434" s="201"/>
      <c r="L434" s="196"/>
      <c r="M434" s="196"/>
      <c r="N434" s="200"/>
      <c r="O434" s="200"/>
      <c r="P434" s="199"/>
      <c r="Q434" s="198"/>
      <c r="R434" s="198"/>
      <c r="S434" s="198"/>
      <c r="T434" s="198"/>
      <c r="U434" s="196"/>
      <c r="V434" s="197"/>
      <c r="W434" s="197"/>
      <c r="X434" s="197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</row>
    <row r="435" spans="1:37" ht="11.25" customHeight="1">
      <c r="A435" s="205"/>
      <c r="B435" s="204"/>
      <c r="C435" s="196"/>
      <c r="D435" s="196"/>
      <c r="E435" s="196"/>
      <c r="F435" s="196"/>
      <c r="G435" s="196"/>
      <c r="H435" s="202"/>
      <c r="I435" s="203"/>
      <c r="J435" s="202"/>
      <c r="K435" s="201"/>
      <c r="L435" s="196"/>
      <c r="M435" s="196"/>
      <c r="N435" s="200"/>
      <c r="O435" s="200"/>
      <c r="P435" s="199"/>
      <c r="Q435" s="198"/>
      <c r="R435" s="198"/>
      <c r="S435" s="198"/>
      <c r="T435" s="198"/>
      <c r="U435" s="196"/>
      <c r="V435" s="197"/>
      <c r="W435" s="197"/>
      <c r="X435" s="197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</row>
    <row r="436" spans="1:37" ht="11.25" customHeight="1">
      <c r="A436" s="205"/>
      <c r="B436" s="204"/>
      <c r="C436" s="196"/>
      <c r="D436" s="196"/>
      <c r="E436" s="196"/>
      <c r="F436" s="196"/>
      <c r="G436" s="196"/>
      <c r="H436" s="202"/>
      <c r="I436" s="203"/>
      <c r="J436" s="202"/>
      <c r="K436" s="201"/>
      <c r="L436" s="196"/>
      <c r="M436" s="196"/>
      <c r="N436" s="200"/>
      <c r="O436" s="200"/>
      <c r="P436" s="199"/>
      <c r="Q436" s="198"/>
      <c r="R436" s="198"/>
      <c r="S436" s="198"/>
      <c r="T436" s="198"/>
      <c r="U436" s="196"/>
      <c r="V436" s="197"/>
      <c r="W436" s="197"/>
      <c r="X436" s="197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</row>
    <row r="437" spans="1:37" ht="11.25" customHeight="1">
      <c r="A437" s="205"/>
      <c r="B437" s="204"/>
      <c r="C437" s="196"/>
      <c r="D437" s="196"/>
      <c r="E437" s="196"/>
      <c r="F437" s="196"/>
      <c r="G437" s="196"/>
      <c r="H437" s="202"/>
      <c r="I437" s="203"/>
      <c r="J437" s="202"/>
      <c r="K437" s="201"/>
      <c r="L437" s="196"/>
      <c r="M437" s="196"/>
      <c r="N437" s="200"/>
      <c r="O437" s="200"/>
      <c r="P437" s="199"/>
      <c r="Q437" s="198"/>
      <c r="R437" s="198"/>
      <c r="S437" s="198"/>
      <c r="T437" s="198"/>
      <c r="U437" s="196"/>
      <c r="V437" s="197"/>
      <c r="W437" s="197"/>
      <c r="X437" s="197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</row>
    <row r="438" spans="1:37" ht="11.25" customHeight="1">
      <c r="A438" s="205"/>
      <c r="B438" s="204"/>
      <c r="C438" s="196"/>
      <c r="D438" s="196"/>
      <c r="E438" s="196"/>
      <c r="F438" s="196"/>
      <c r="G438" s="196"/>
      <c r="H438" s="202"/>
      <c r="I438" s="203"/>
      <c r="J438" s="202"/>
      <c r="K438" s="201"/>
      <c r="L438" s="196"/>
      <c r="M438" s="196"/>
      <c r="N438" s="200"/>
      <c r="O438" s="200"/>
      <c r="P438" s="199"/>
      <c r="Q438" s="198"/>
      <c r="R438" s="198"/>
      <c r="S438" s="198"/>
      <c r="T438" s="198"/>
      <c r="U438" s="196"/>
      <c r="V438" s="197"/>
      <c r="W438" s="197"/>
      <c r="X438" s="197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</row>
    <row r="439" spans="1:37" ht="11.25" customHeight="1">
      <c r="A439" s="205"/>
      <c r="B439" s="204"/>
      <c r="C439" s="196"/>
      <c r="D439" s="196"/>
      <c r="E439" s="196"/>
      <c r="F439" s="196"/>
      <c r="G439" s="196"/>
      <c r="H439" s="202"/>
      <c r="I439" s="203"/>
      <c r="J439" s="202"/>
      <c r="K439" s="201"/>
      <c r="L439" s="196"/>
      <c r="M439" s="196"/>
      <c r="N439" s="200"/>
      <c r="O439" s="200"/>
      <c r="P439" s="199"/>
      <c r="Q439" s="198"/>
      <c r="R439" s="198"/>
      <c r="S439" s="198"/>
      <c r="T439" s="198"/>
      <c r="U439" s="196"/>
      <c r="V439" s="197"/>
      <c r="W439" s="197"/>
      <c r="X439" s="197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</row>
    <row r="440" spans="1:37" ht="11.25" customHeight="1">
      <c r="A440" s="205"/>
      <c r="B440" s="204"/>
      <c r="C440" s="196"/>
      <c r="D440" s="196"/>
      <c r="E440" s="196"/>
      <c r="F440" s="196"/>
      <c r="G440" s="196"/>
      <c r="H440" s="202"/>
      <c r="I440" s="203"/>
      <c r="J440" s="202"/>
      <c r="K440" s="201"/>
      <c r="L440" s="196"/>
      <c r="M440" s="196"/>
      <c r="N440" s="200"/>
      <c r="O440" s="200"/>
      <c r="P440" s="199"/>
      <c r="Q440" s="198"/>
      <c r="R440" s="198"/>
      <c r="S440" s="198"/>
      <c r="T440" s="198"/>
      <c r="U440" s="196"/>
      <c r="V440" s="197"/>
      <c r="W440" s="197"/>
      <c r="X440" s="197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</row>
    <row r="441" spans="1:37" ht="11.25" customHeight="1">
      <c r="A441" s="205"/>
      <c r="B441" s="204"/>
      <c r="C441" s="196"/>
      <c r="D441" s="196"/>
      <c r="E441" s="196"/>
      <c r="F441" s="196"/>
      <c r="G441" s="196"/>
      <c r="H441" s="202"/>
      <c r="I441" s="203"/>
      <c r="J441" s="202"/>
      <c r="K441" s="201"/>
      <c r="L441" s="196"/>
      <c r="M441" s="196"/>
      <c r="N441" s="200"/>
      <c r="O441" s="200"/>
      <c r="P441" s="199"/>
      <c r="Q441" s="198"/>
      <c r="R441" s="198"/>
      <c r="S441" s="198"/>
      <c r="T441" s="198"/>
      <c r="U441" s="196"/>
      <c r="V441" s="197"/>
      <c r="W441" s="197"/>
      <c r="X441" s="197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</row>
    <row r="442" spans="1:37" ht="11.25" customHeight="1">
      <c r="A442" s="205"/>
      <c r="B442" s="204"/>
      <c r="C442" s="196"/>
      <c r="D442" s="196"/>
      <c r="E442" s="196"/>
      <c r="F442" s="196"/>
      <c r="G442" s="196"/>
      <c r="H442" s="202"/>
      <c r="I442" s="203"/>
      <c r="J442" s="202"/>
      <c r="K442" s="201"/>
      <c r="L442" s="196"/>
      <c r="M442" s="196"/>
      <c r="N442" s="200"/>
      <c r="O442" s="200"/>
      <c r="P442" s="199"/>
      <c r="Q442" s="198"/>
      <c r="R442" s="198"/>
      <c r="S442" s="198"/>
      <c r="T442" s="198"/>
      <c r="U442" s="196"/>
      <c r="V442" s="197"/>
      <c r="W442" s="197"/>
      <c r="X442" s="197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</row>
    <row r="443" spans="1:37" ht="11.25" customHeight="1">
      <c r="A443" s="205"/>
      <c r="B443" s="204"/>
      <c r="C443" s="196"/>
      <c r="D443" s="196"/>
      <c r="E443" s="196"/>
      <c r="F443" s="196"/>
      <c r="G443" s="196"/>
      <c r="H443" s="202"/>
      <c r="I443" s="203"/>
      <c r="J443" s="202"/>
      <c r="K443" s="201"/>
      <c r="L443" s="196"/>
      <c r="M443" s="196"/>
      <c r="N443" s="200"/>
      <c r="O443" s="200"/>
      <c r="P443" s="199"/>
      <c r="Q443" s="198"/>
      <c r="R443" s="198"/>
      <c r="S443" s="198"/>
      <c r="T443" s="198"/>
      <c r="U443" s="196"/>
      <c r="V443" s="197"/>
      <c r="W443" s="197"/>
      <c r="X443" s="197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</row>
    <row r="444" spans="1:37" ht="11.25" customHeight="1">
      <c r="A444" s="205"/>
      <c r="B444" s="204"/>
      <c r="C444" s="196"/>
      <c r="D444" s="196"/>
      <c r="E444" s="196"/>
      <c r="F444" s="196"/>
      <c r="G444" s="196"/>
      <c r="H444" s="202"/>
      <c r="I444" s="203"/>
      <c r="J444" s="202"/>
      <c r="K444" s="201"/>
      <c r="L444" s="196"/>
      <c r="M444" s="196"/>
      <c r="N444" s="200"/>
      <c r="O444" s="200"/>
      <c r="P444" s="199"/>
      <c r="Q444" s="198"/>
      <c r="R444" s="198"/>
      <c r="S444" s="198"/>
      <c r="T444" s="198"/>
      <c r="U444" s="196"/>
      <c r="V444" s="197"/>
      <c r="W444" s="197"/>
      <c r="X444" s="197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</row>
    <row r="445" spans="1:37" ht="11.25" customHeight="1">
      <c r="A445" s="205"/>
      <c r="B445" s="204"/>
      <c r="C445" s="196"/>
      <c r="D445" s="196"/>
      <c r="E445" s="196"/>
      <c r="F445" s="196"/>
      <c r="G445" s="196"/>
      <c r="H445" s="202"/>
      <c r="I445" s="203"/>
      <c r="J445" s="202"/>
      <c r="K445" s="201"/>
      <c r="L445" s="196"/>
      <c r="M445" s="196"/>
      <c r="N445" s="200"/>
      <c r="O445" s="200"/>
      <c r="P445" s="199"/>
      <c r="Q445" s="198"/>
      <c r="R445" s="198"/>
      <c r="S445" s="198"/>
      <c r="T445" s="198"/>
      <c r="U445" s="196"/>
      <c r="V445" s="197"/>
      <c r="W445" s="197"/>
      <c r="X445" s="197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</row>
    <row r="446" spans="1:37" ht="11.25" customHeight="1">
      <c r="A446" s="205"/>
      <c r="B446" s="204"/>
      <c r="C446" s="196"/>
      <c r="D446" s="196"/>
      <c r="E446" s="196"/>
      <c r="F446" s="196"/>
      <c r="G446" s="196"/>
      <c r="H446" s="202"/>
      <c r="I446" s="203"/>
      <c r="J446" s="202"/>
      <c r="K446" s="201"/>
      <c r="L446" s="196"/>
      <c r="M446" s="196"/>
      <c r="N446" s="200"/>
      <c r="O446" s="200"/>
      <c r="P446" s="199"/>
      <c r="Q446" s="198"/>
      <c r="R446" s="198"/>
      <c r="S446" s="198"/>
      <c r="T446" s="198"/>
      <c r="U446" s="196"/>
      <c r="V446" s="197"/>
      <c r="W446" s="197"/>
      <c r="X446" s="197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</row>
    <row r="447" spans="1:37" ht="11.25" customHeight="1">
      <c r="A447" s="205"/>
      <c r="B447" s="204"/>
      <c r="C447" s="196"/>
      <c r="D447" s="196"/>
      <c r="E447" s="196"/>
      <c r="F447" s="196"/>
      <c r="G447" s="196"/>
      <c r="H447" s="202"/>
      <c r="I447" s="203"/>
      <c r="J447" s="202"/>
      <c r="K447" s="201"/>
      <c r="L447" s="196"/>
      <c r="M447" s="196"/>
      <c r="N447" s="200"/>
      <c r="O447" s="200"/>
      <c r="P447" s="199"/>
      <c r="Q447" s="198"/>
      <c r="R447" s="198"/>
      <c r="S447" s="198"/>
      <c r="T447" s="198"/>
      <c r="U447" s="196"/>
      <c r="V447" s="197"/>
      <c r="W447" s="197"/>
      <c r="X447" s="197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</row>
    <row r="448" spans="1:37" ht="11.25" customHeight="1">
      <c r="A448" s="205"/>
      <c r="B448" s="204"/>
      <c r="C448" s="196"/>
      <c r="D448" s="196"/>
      <c r="E448" s="196"/>
      <c r="F448" s="196"/>
      <c r="G448" s="196"/>
      <c r="H448" s="202"/>
      <c r="I448" s="203"/>
      <c r="J448" s="202"/>
      <c r="K448" s="201"/>
      <c r="L448" s="196"/>
      <c r="M448" s="196"/>
      <c r="N448" s="200"/>
      <c r="O448" s="200"/>
      <c r="P448" s="199"/>
      <c r="Q448" s="198"/>
      <c r="R448" s="198"/>
      <c r="S448" s="198"/>
      <c r="T448" s="198"/>
      <c r="U448" s="196"/>
      <c r="V448" s="197"/>
      <c r="W448" s="197"/>
      <c r="X448" s="197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</row>
    <row r="449" spans="1:37" ht="11.25" customHeight="1">
      <c r="A449" s="205"/>
      <c r="B449" s="204"/>
      <c r="C449" s="196"/>
      <c r="D449" s="196"/>
      <c r="E449" s="196"/>
      <c r="F449" s="196"/>
      <c r="G449" s="196"/>
      <c r="H449" s="202"/>
      <c r="I449" s="203"/>
      <c r="J449" s="202"/>
      <c r="K449" s="201"/>
      <c r="L449" s="196"/>
      <c r="M449" s="196"/>
      <c r="N449" s="200"/>
      <c r="O449" s="200"/>
      <c r="P449" s="199"/>
      <c r="Q449" s="198"/>
      <c r="R449" s="198"/>
      <c r="S449" s="198"/>
      <c r="T449" s="198"/>
      <c r="U449" s="196"/>
      <c r="V449" s="197"/>
      <c r="W449" s="197"/>
      <c r="X449" s="197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</row>
    <row r="450" spans="1:37" ht="11.25" customHeight="1">
      <c r="A450" s="205"/>
      <c r="B450" s="204"/>
      <c r="C450" s="196"/>
      <c r="D450" s="196"/>
      <c r="E450" s="196"/>
      <c r="F450" s="196"/>
      <c r="G450" s="196"/>
      <c r="H450" s="202"/>
      <c r="I450" s="203"/>
      <c r="J450" s="202"/>
      <c r="K450" s="201"/>
      <c r="L450" s="196"/>
      <c r="M450" s="196"/>
      <c r="N450" s="200"/>
      <c r="O450" s="200"/>
      <c r="P450" s="199"/>
      <c r="Q450" s="198"/>
      <c r="R450" s="198"/>
      <c r="S450" s="198"/>
      <c r="T450" s="198"/>
      <c r="U450" s="196"/>
      <c r="V450" s="197"/>
      <c r="W450" s="197"/>
      <c r="X450" s="197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</row>
    <row r="451" spans="1:37" ht="11.25" customHeight="1">
      <c r="A451" s="205"/>
      <c r="B451" s="204"/>
      <c r="C451" s="196"/>
      <c r="D451" s="196"/>
      <c r="E451" s="196"/>
      <c r="F451" s="196"/>
      <c r="G451" s="196"/>
      <c r="H451" s="202"/>
      <c r="I451" s="203"/>
      <c r="J451" s="202"/>
      <c r="K451" s="201"/>
      <c r="L451" s="196"/>
      <c r="M451" s="196"/>
      <c r="N451" s="200"/>
      <c r="O451" s="200"/>
      <c r="P451" s="199"/>
      <c r="Q451" s="198"/>
      <c r="R451" s="198"/>
      <c r="S451" s="198"/>
      <c r="T451" s="198"/>
      <c r="U451" s="196"/>
      <c r="V451" s="197"/>
      <c r="W451" s="197"/>
      <c r="X451" s="197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</row>
    <row r="452" spans="1:37" ht="11.25" customHeight="1">
      <c r="A452" s="205"/>
      <c r="B452" s="204"/>
      <c r="C452" s="196"/>
      <c r="D452" s="196"/>
      <c r="E452" s="196"/>
      <c r="F452" s="196"/>
      <c r="G452" s="196"/>
      <c r="H452" s="202"/>
      <c r="I452" s="203"/>
      <c r="J452" s="202"/>
      <c r="K452" s="201"/>
      <c r="L452" s="196"/>
      <c r="M452" s="196"/>
      <c r="N452" s="200"/>
      <c r="O452" s="200"/>
      <c r="P452" s="199"/>
      <c r="Q452" s="198"/>
      <c r="R452" s="198"/>
      <c r="S452" s="198"/>
      <c r="T452" s="198"/>
      <c r="U452" s="196"/>
      <c r="V452" s="197"/>
      <c r="W452" s="197"/>
      <c r="X452" s="197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</row>
    <row r="453" spans="1:37" ht="11.25" customHeight="1">
      <c r="A453" s="205"/>
      <c r="B453" s="204"/>
      <c r="C453" s="196"/>
      <c r="D453" s="196"/>
      <c r="E453" s="196"/>
      <c r="F453" s="196"/>
      <c r="G453" s="196"/>
      <c r="H453" s="202"/>
      <c r="I453" s="203"/>
      <c r="J453" s="202"/>
      <c r="K453" s="201"/>
      <c r="L453" s="196"/>
      <c r="M453" s="196"/>
      <c r="N453" s="200"/>
      <c r="O453" s="200"/>
      <c r="P453" s="199"/>
      <c r="Q453" s="198"/>
      <c r="R453" s="198"/>
      <c r="S453" s="198"/>
      <c r="T453" s="198"/>
      <c r="U453" s="196"/>
      <c r="V453" s="197"/>
      <c r="W453" s="197"/>
      <c r="X453" s="197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</row>
    <row r="454" spans="1:37" ht="11.25" customHeight="1">
      <c r="A454" s="205"/>
      <c r="B454" s="204"/>
      <c r="C454" s="196"/>
      <c r="D454" s="196"/>
      <c r="E454" s="196"/>
      <c r="F454" s="196"/>
      <c r="G454" s="196"/>
      <c r="H454" s="202"/>
      <c r="I454" s="203"/>
      <c r="J454" s="202"/>
      <c r="K454" s="201"/>
      <c r="L454" s="196"/>
      <c r="M454" s="196"/>
      <c r="N454" s="200"/>
      <c r="O454" s="200"/>
      <c r="P454" s="199"/>
      <c r="Q454" s="198"/>
      <c r="R454" s="198"/>
      <c r="S454" s="198"/>
      <c r="T454" s="198"/>
      <c r="U454" s="196"/>
      <c r="V454" s="197"/>
      <c r="W454" s="197"/>
      <c r="X454" s="197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</row>
    <row r="455" spans="1:37" ht="11.25" customHeight="1">
      <c r="A455" s="205"/>
      <c r="B455" s="204"/>
      <c r="C455" s="196"/>
      <c r="D455" s="196"/>
      <c r="E455" s="196"/>
      <c r="F455" s="196"/>
      <c r="G455" s="196"/>
      <c r="H455" s="202"/>
      <c r="I455" s="203"/>
      <c r="J455" s="202"/>
      <c r="K455" s="201"/>
      <c r="L455" s="196"/>
      <c r="M455" s="196"/>
      <c r="N455" s="200"/>
      <c r="O455" s="200"/>
      <c r="P455" s="199"/>
      <c r="Q455" s="198"/>
      <c r="R455" s="198"/>
      <c r="S455" s="198"/>
      <c r="T455" s="198"/>
      <c r="U455" s="196"/>
      <c r="V455" s="197"/>
      <c r="W455" s="197"/>
      <c r="X455" s="197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</row>
    <row r="456" spans="1:37" ht="11.25" customHeight="1">
      <c r="A456" s="205"/>
      <c r="B456" s="204"/>
      <c r="C456" s="196"/>
      <c r="D456" s="196"/>
      <c r="E456" s="196"/>
      <c r="F456" s="196"/>
      <c r="G456" s="196"/>
      <c r="H456" s="202"/>
      <c r="I456" s="203"/>
      <c r="J456" s="202"/>
      <c r="K456" s="201"/>
      <c r="L456" s="196"/>
      <c r="M456" s="196"/>
      <c r="N456" s="200"/>
      <c r="O456" s="200"/>
      <c r="P456" s="199"/>
      <c r="Q456" s="198"/>
      <c r="R456" s="198"/>
      <c r="S456" s="198"/>
      <c r="T456" s="198"/>
      <c r="U456" s="196"/>
      <c r="V456" s="197"/>
      <c r="W456" s="197"/>
      <c r="X456" s="197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</row>
    <row r="457" spans="1:37" ht="11.25" customHeight="1">
      <c r="A457" s="205"/>
      <c r="B457" s="204"/>
      <c r="C457" s="196"/>
      <c r="D457" s="196"/>
      <c r="E457" s="196"/>
      <c r="F457" s="196"/>
      <c r="G457" s="196"/>
      <c r="H457" s="202"/>
      <c r="I457" s="203"/>
      <c r="J457" s="202"/>
      <c r="K457" s="201"/>
      <c r="L457" s="196"/>
      <c r="M457" s="196"/>
      <c r="N457" s="200"/>
      <c r="O457" s="200"/>
      <c r="P457" s="199"/>
      <c r="Q457" s="198"/>
      <c r="R457" s="198"/>
      <c r="S457" s="198"/>
      <c r="T457" s="198"/>
      <c r="U457" s="196"/>
      <c r="V457" s="197"/>
      <c r="W457" s="197"/>
      <c r="X457" s="197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</row>
    <row r="458" spans="1:37" ht="11.25" customHeight="1">
      <c r="A458" s="205"/>
      <c r="B458" s="204"/>
      <c r="C458" s="196"/>
      <c r="D458" s="196"/>
      <c r="E458" s="196"/>
      <c r="F458" s="196"/>
      <c r="G458" s="196"/>
      <c r="H458" s="202"/>
      <c r="I458" s="203"/>
      <c r="J458" s="202"/>
      <c r="K458" s="201"/>
      <c r="L458" s="196"/>
      <c r="M458" s="196"/>
      <c r="N458" s="200"/>
      <c r="O458" s="200"/>
      <c r="P458" s="199"/>
      <c r="Q458" s="198"/>
      <c r="R458" s="198"/>
      <c r="S458" s="198"/>
      <c r="T458" s="198"/>
      <c r="U458" s="196"/>
      <c r="V458" s="197"/>
      <c r="W458" s="197"/>
      <c r="X458" s="197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</row>
    <row r="459" spans="1:37" ht="11.25" customHeight="1">
      <c r="A459" s="205"/>
      <c r="B459" s="204"/>
      <c r="C459" s="196"/>
      <c r="D459" s="196"/>
      <c r="E459" s="196"/>
      <c r="F459" s="196"/>
      <c r="G459" s="196"/>
      <c r="H459" s="202"/>
      <c r="I459" s="203"/>
      <c r="J459" s="202"/>
      <c r="K459" s="201"/>
      <c r="L459" s="196"/>
      <c r="M459" s="196"/>
      <c r="N459" s="200"/>
      <c r="O459" s="200"/>
      <c r="P459" s="199"/>
      <c r="Q459" s="198"/>
      <c r="R459" s="198"/>
      <c r="S459" s="198"/>
      <c r="T459" s="198"/>
      <c r="U459" s="196"/>
      <c r="V459" s="197"/>
      <c r="W459" s="197"/>
      <c r="X459" s="197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</row>
    <row r="460" spans="1:37" ht="11.25" customHeight="1">
      <c r="A460" s="205"/>
      <c r="B460" s="204"/>
      <c r="C460" s="196"/>
      <c r="D460" s="196"/>
      <c r="E460" s="196"/>
      <c r="F460" s="196"/>
      <c r="G460" s="196"/>
      <c r="H460" s="202"/>
      <c r="I460" s="203"/>
      <c r="J460" s="202"/>
      <c r="K460" s="201"/>
      <c r="L460" s="196"/>
      <c r="M460" s="196"/>
      <c r="N460" s="200"/>
      <c r="O460" s="200"/>
      <c r="P460" s="199"/>
      <c r="Q460" s="198"/>
      <c r="R460" s="198"/>
      <c r="S460" s="198"/>
      <c r="T460" s="198"/>
      <c r="U460" s="196"/>
      <c r="V460" s="197"/>
      <c r="W460" s="197"/>
      <c r="X460" s="197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</row>
    <row r="461" spans="1:37" ht="11.25" customHeight="1">
      <c r="A461" s="205"/>
      <c r="B461" s="204"/>
      <c r="C461" s="196"/>
      <c r="D461" s="196"/>
      <c r="E461" s="196"/>
      <c r="F461" s="196"/>
      <c r="G461" s="196"/>
      <c r="H461" s="202"/>
      <c r="I461" s="203"/>
      <c r="J461" s="202"/>
      <c r="K461" s="201"/>
      <c r="L461" s="196"/>
      <c r="M461" s="196"/>
      <c r="N461" s="200"/>
      <c r="O461" s="200"/>
      <c r="P461" s="199"/>
      <c r="Q461" s="198"/>
      <c r="R461" s="198"/>
      <c r="S461" s="198"/>
      <c r="T461" s="198"/>
      <c r="U461" s="196"/>
      <c r="V461" s="197"/>
      <c r="W461" s="197"/>
      <c r="X461" s="197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</row>
    <row r="462" spans="1:37" ht="11.25" customHeight="1">
      <c r="A462" s="205"/>
      <c r="B462" s="204"/>
      <c r="C462" s="196"/>
      <c r="D462" s="196"/>
      <c r="E462" s="196"/>
      <c r="F462" s="196"/>
      <c r="G462" s="196"/>
      <c r="H462" s="202"/>
      <c r="I462" s="203"/>
      <c r="J462" s="202"/>
      <c r="K462" s="201"/>
      <c r="L462" s="196"/>
      <c r="M462" s="196"/>
      <c r="N462" s="200"/>
      <c r="O462" s="200"/>
      <c r="P462" s="199"/>
      <c r="Q462" s="198"/>
      <c r="R462" s="198"/>
      <c r="S462" s="198"/>
      <c r="T462" s="198"/>
      <c r="U462" s="196"/>
      <c r="V462" s="197"/>
      <c r="W462" s="197"/>
      <c r="X462" s="197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</row>
    <row r="463" spans="1:37" ht="11.25" customHeight="1">
      <c r="A463" s="205"/>
      <c r="B463" s="204"/>
      <c r="C463" s="196"/>
      <c r="D463" s="196"/>
      <c r="E463" s="196"/>
      <c r="F463" s="196"/>
      <c r="G463" s="196"/>
      <c r="H463" s="202"/>
      <c r="I463" s="203"/>
      <c r="J463" s="202"/>
      <c r="K463" s="201"/>
      <c r="L463" s="196"/>
      <c r="M463" s="196"/>
      <c r="N463" s="200"/>
      <c r="O463" s="200"/>
      <c r="P463" s="199"/>
      <c r="Q463" s="198"/>
      <c r="R463" s="198"/>
      <c r="S463" s="198"/>
      <c r="T463" s="198"/>
      <c r="U463" s="196"/>
      <c r="V463" s="197"/>
      <c r="W463" s="197"/>
      <c r="X463" s="197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</row>
    <row r="464" spans="1:37" ht="11.25" customHeight="1">
      <c r="A464" s="205"/>
      <c r="B464" s="204"/>
      <c r="C464" s="196"/>
      <c r="D464" s="196"/>
      <c r="E464" s="196"/>
      <c r="F464" s="196"/>
      <c r="G464" s="196"/>
      <c r="H464" s="202"/>
      <c r="I464" s="203"/>
      <c r="J464" s="202"/>
      <c r="K464" s="201"/>
      <c r="L464" s="196"/>
      <c r="M464" s="196"/>
      <c r="N464" s="200"/>
      <c r="O464" s="200"/>
      <c r="P464" s="199"/>
      <c r="Q464" s="198"/>
      <c r="R464" s="198"/>
      <c r="S464" s="198"/>
      <c r="T464" s="198"/>
      <c r="U464" s="196"/>
      <c r="V464" s="197"/>
      <c r="W464" s="197"/>
      <c r="X464" s="197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</row>
    <row r="465" spans="1:37" ht="11.25" customHeight="1">
      <c r="A465" s="205"/>
      <c r="B465" s="204"/>
      <c r="C465" s="196"/>
      <c r="D465" s="196"/>
      <c r="E465" s="196"/>
      <c r="F465" s="196"/>
      <c r="G465" s="196"/>
      <c r="H465" s="202"/>
      <c r="I465" s="203"/>
      <c r="J465" s="202"/>
      <c r="K465" s="201"/>
      <c r="L465" s="196"/>
      <c r="M465" s="196"/>
      <c r="N465" s="200"/>
      <c r="O465" s="200"/>
      <c r="P465" s="199"/>
      <c r="Q465" s="198"/>
      <c r="R465" s="198"/>
      <c r="S465" s="198"/>
      <c r="T465" s="198"/>
      <c r="U465" s="196"/>
      <c r="V465" s="197"/>
      <c r="W465" s="197"/>
      <c r="X465" s="197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</row>
    <row r="466" spans="1:37" ht="11.25" customHeight="1">
      <c r="A466" s="205"/>
      <c r="B466" s="204"/>
      <c r="C466" s="196"/>
      <c r="D466" s="196"/>
      <c r="E466" s="196"/>
      <c r="F466" s="196"/>
      <c r="G466" s="196"/>
      <c r="H466" s="202"/>
      <c r="I466" s="203"/>
      <c r="J466" s="202"/>
      <c r="K466" s="201"/>
      <c r="L466" s="196"/>
      <c r="M466" s="196"/>
      <c r="N466" s="200"/>
      <c r="O466" s="200"/>
      <c r="P466" s="199"/>
      <c r="Q466" s="198"/>
      <c r="R466" s="198"/>
      <c r="S466" s="198"/>
      <c r="T466" s="198"/>
      <c r="U466" s="196"/>
      <c r="V466" s="197"/>
      <c r="W466" s="197"/>
      <c r="X466" s="197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</row>
    <row r="467" spans="1:37" ht="11.25" customHeight="1">
      <c r="A467" s="205"/>
      <c r="B467" s="204"/>
      <c r="C467" s="196"/>
      <c r="D467" s="196"/>
      <c r="E467" s="196"/>
      <c r="F467" s="196"/>
      <c r="G467" s="196"/>
      <c r="H467" s="202"/>
      <c r="I467" s="203"/>
      <c r="J467" s="202"/>
      <c r="K467" s="201"/>
      <c r="L467" s="196"/>
      <c r="M467" s="196"/>
      <c r="N467" s="200"/>
      <c r="O467" s="200"/>
      <c r="P467" s="199"/>
      <c r="Q467" s="198"/>
      <c r="R467" s="198"/>
      <c r="S467" s="198"/>
      <c r="T467" s="198"/>
      <c r="U467" s="196"/>
      <c r="V467" s="197"/>
      <c r="W467" s="197"/>
      <c r="X467" s="197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</row>
    <row r="468" spans="1:37" ht="11.25" customHeight="1">
      <c r="A468" s="205"/>
      <c r="B468" s="204"/>
      <c r="C468" s="196"/>
      <c r="D468" s="196"/>
      <c r="E468" s="196"/>
      <c r="F468" s="196"/>
      <c r="G468" s="196"/>
      <c r="H468" s="202"/>
      <c r="I468" s="203"/>
      <c r="J468" s="202"/>
      <c r="K468" s="201"/>
      <c r="L468" s="196"/>
      <c r="M468" s="196"/>
      <c r="N468" s="200"/>
      <c r="O468" s="200"/>
      <c r="P468" s="199"/>
      <c r="Q468" s="198"/>
      <c r="R468" s="198"/>
      <c r="S468" s="198"/>
      <c r="T468" s="198"/>
      <c r="U468" s="196"/>
      <c r="V468" s="197"/>
      <c r="W468" s="197"/>
      <c r="X468" s="197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</row>
    <row r="469" spans="1:37" ht="11.25" customHeight="1">
      <c r="A469" s="205"/>
      <c r="B469" s="204"/>
      <c r="C469" s="196"/>
      <c r="D469" s="196"/>
      <c r="E469" s="196"/>
      <c r="F469" s="196"/>
      <c r="G469" s="196"/>
      <c r="H469" s="202"/>
      <c r="I469" s="203"/>
      <c r="J469" s="202"/>
      <c r="K469" s="201"/>
      <c r="L469" s="196"/>
      <c r="M469" s="196"/>
      <c r="N469" s="200"/>
      <c r="O469" s="200"/>
      <c r="P469" s="199"/>
      <c r="Q469" s="198"/>
      <c r="R469" s="198"/>
      <c r="S469" s="198"/>
      <c r="T469" s="198"/>
      <c r="U469" s="196"/>
      <c r="V469" s="197"/>
      <c r="W469" s="197"/>
      <c r="X469" s="197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</row>
    <row r="470" spans="1:37" ht="11.25" customHeight="1">
      <c r="A470" s="205"/>
      <c r="B470" s="204"/>
      <c r="C470" s="196"/>
      <c r="D470" s="196"/>
      <c r="E470" s="196"/>
      <c r="F470" s="196"/>
      <c r="G470" s="196"/>
      <c r="H470" s="202"/>
      <c r="I470" s="203"/>
      <c r="J470" s="202"/>
      <c r="K470" s="201"/>
      <c r="L470" s="196"/>
      <c r="M470" s="196"/>
      <c r="N470" s="200"/>
      <c r="O470" s="200"/>
      <c r="P470" s="199"/>
      <c r="Q470" s="198"/>
      <c r="R470" s="198"/>
      <c r="S470" s="198"/>
      <c r="T470" s="198"/>
      <c r="U470" s="196"/>
      <c r="V470" s="197"/>
      <c r="W470" s="197"/>
      <c r="X470" s="197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</row>
    <row r="471" spans="1:37" ht="11.25" customHeight="1">
      <c r="A471" s="205"/>
      <c r="B471" s="204"/>
      <c r="C471" s="196"/>
      <c r="D471" s="196"/>
      <c r="E471" s="196"/>
      <c r="F471" s="196"/>
      <c r="G471" s="196"/>
      <c r="H471" s="202"/>
      <c r="I471" s="203"/>
      <c r="J471" s="202"/>
      <c r="K471" s="201"/>
      <c r="L471" s="196"/>
      <c r="M471" s="196"/>
      <c r="N471" s="200"/>
      <c r="O471" s="200"/>
      <c r="P471" s="199"/>
      <c r="Q471" s="198"/>
      <c r="R471" s="198"/>
      <c r="S471" s="198"/>
      <c r="T471" s="198"/>
      <c r="U471" s="196"/>
      <c r="V471" s="197"/>
      <c r="W471" s="197"/>
      <c r="X471" s="197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</row>
    <row r="472" spans="1:37" ht="11.25" customHeight="1">
      <c r="A472" s="205"/>
      <c r="B472" s="204"/>
      <c r="C472" s="196"/>
      <c r="D472" s="196"/>
      <c r="E472" s="196"/>
      <c r="F472" s="196"/>
      <c r="G472" s="196"/>
      <c r="H472" s="202"/>
      <c r="I472" s="203"/>
      <c r="J472" s="202"/>
      <c r="K472" s="201"/>
      <c r="L472" s="196"/>
      <c r="M472" s="196"/>
      <c r="N472" s="200"/>
      <c r="O472" s="200"/>
      <c r="P472" s="199"/>
      <c r="Q472" s="198"/>
      <c r="R472" s="198"/>
      <c r="S472" s="198"/>
      <c r="T472" s="198"/>
      <c r="U472" s="196"/>
      <c r="V472" s="197"/>
      <c r="W472" s="197"/>
      <c r="X472" s="197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</row>
    <row r="473" spans="1:37" ht="11.25" customHeight="1">
      <c r="A473" s="205"/>
      <c r="B473" s="204"/>
      <c r="C473" s="196"/>
      <c r="D473" s="196"/>
      <c r="E473" s="196"/>
      <c r="F473" s="196"/>
      <c r="G473" s="196"/>
      <c r="H473" s="202"/>
      <c r="I473" s="203"/>
      <c r="J473" s="202"/>
      <c r="K473" s="201"/>
      <c r="L473" s="196"/>
      <c r="M473" s="196"/>
      <c r="N473" s="200"/>
      <c r="O473" s="200"/>
      <c r="P473" s="199"/>
      <c r="Q473" s="198"/>
      <c r="R473" s="198"/>
      <c r="S473" s="198"/>
      <c r="T473" s="198"/>
      <c r="U473" s="196"/>
      <c r="V473" s="197"/>
      <c r="W473" s="197"/>
      <c r="X473" s="197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</row>
    <row r="474" spans="1:37" ht="11.25" customHeight="1">
      <c r="A474" s="205"/>
      <c r="B474" s="204"/>
      <c r="C474" s="196"/>
      <c r="D474" s="196"/>
      <c r="E474" s="196"/>
      <c r="F474" s="196"/>
      <c r="G474" s="196"/>
      <c r="H474" s="202"/>
      <c r="I474" s="203"/>
      <c r="J474" s="202"/>
      <c r="K474" s="201"/>
      <c r="L474" s="196"/>
      <c r="M474" s="196"/>
      <c r="N474" s="200"/>
      <c r="O474" s="200"/>
      <c r="P474" s="199"/>
      <c r="Q474" s="198"/>
      <c r="R474" s="198"/>
      <c r="S474" s="198"/>
      <c r="T474" s="198"/>
      <c r="U474" s="196"/>
      <c r="V474" s="197"/>
      <c r="W474" s="197"/>
      <c r="X474" s="197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</row>
    <row r="475" spans="1:37" ht="11.25" customHeight="1">
      <c r="A475" s="205"/>
      <c r="B475" s="204"/>
      <c r="C475" s="196"/>
      <c r="D475" s="196"/>
      <c r="E475" s="196"/>
      <c r="F475" s="196"/>
      <c r="G475" s="196"/>
      <c r="H475" s="202"/>
      <c r="I475" s="203"/>
      <c r="J475" s="202"/>
      <c r="K475" s="201"/>
      <c r="L475" s="196"/>
      <c r="M475" s="196"/>
      <c r="N475" s="200"/>
      <c r="O475" s="200"/>
      <c r="P475" s="199"/>
      <c r="Q475" s="198"/>
      <c r="R475" s="198"/>
      <c r="S475" s="198"/>
      <c r="T475" s="198"/>
      <c r="U475" s="196"/>
      <c r="V475" s="197"/>
      <c r="W475" s="197"/>
      <c r="X475" s="197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</row>
    <row r="476" spans="1:37" ht="11.25" customHeight="1">
      <c r="A476" s="205"/>
      <c r="B476" s="204"/>
      <c r="C476" s="196"/>
      <c r="D476" s="196"/>
      <c r="E476" s="196"/>
      <c r="F476" s="196"/>
      <c r="G476" s="196"/>
      <c r="H476" s="202"/>
      <c r="I476" s="203"/>
      <c r="J476" s="202"/>
      <c r="K476" s="201"/>
      <c r="L476" s="196"/>
      <c r="M476" s="196"/>
      <c r="N476" s="200"/>
      <c r="O476" s="200"/>
      <c r="P476" s="199"/>
      <c r="Q476" s="198"/>
      <c r="R476" s="198"/>
      <c r="S476" s="198"/>
      <c r="T476" s="198"/>
      <c r="U476" s="196"/>
      <c r="V476" s="197"/>
      <c r="W476" s="197"/>
      <c r="X476" s="197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</row>
    <row r="477" spans="1:37" ht="11.25" customHeight="1">
      <c r="A477" s="205"/>
      <c r="B477" s="204"/>
      <c r="C477" s="196"/>
      <c r="D477" s="196"/>
      <c r="E477" s="196"/>
      <c r="F477" s="196"/>
      <c r="G477" s="196"/>
      <c r="H477" s="202"/>
      <c r="I477" s="203"/>
      <c r="J477" s="202"/>
      <c r="K477" s="201"/>
      <c r="L477" s="196"/>
      <c r="M477" s="196"/>
      <c r="N477" s="200"/>
      <c r="O477" s="200"/>
      <c r="P477" s="199"/>
      <c r="Q477" s="198"/>
      <c r="R477" s="198"/>
      <c r="S477" s="198"/>
      <c r="T477" s="198"/>
      <c r="U477" s="196"/>
      <c r="V477" s="197"/>
      <c r="W477" s="197"/>
      <c r="X477" s="197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</row>
    <row r="478" spans="1:37" ht="11.25" customHeight="1">
      <c r="A478" s="205"/>
      <c r="B478" s="204"/>
      <c r="C478" s="196"/>
      <c r="D478" s="196"/>
      <c r="E478" s="196"/>
      <c r="F478" s="196"/>
      <c r="G478" s="196"/>
      <c r="H478" s="202"/>
      <c r="I478" s="203"/>
      <c r="J478" s="202"/>
      <c r="K478" s="201"/>
      <c r="L478" s="196"/>
      <c r="M478" s="196"/>
      <c r="N478" s="200"/>
      <c r="O478" s="200"/>
      <c r="P478" s="199"/>
      <c r="Q478" s="198"/>
      <c r="R478" s="198"/>
      <c r="S478" s="198"/>
      <c r="T478" s="198"/>
      <c r="U478" s="196"/>
      <c r="V478" s="197"/>
      <c r="W478" s="197"/>
      <c r="X478" s="197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</row>
    <row r="479" spans="1:37" ht="11.25" customHeight="1">
      <c r="A479" s="205"/>
      <c r="B479" s="204"/>
      <c r="C479" s="196"/>
      <c r="D479" s="196"/>
      <c r="E479" s="196"/>
      <c r="F479" s="196"/>
      <c r="G479" s="196"/>
      <c r="H479" s="202"/>
      <c r="I479" s="203"/>
      <c r="J479" s="202"/>
      <c r="K479" s="201"/>
      <c r="L479" s="196"/>
      <c r="M479" s="196"/>
      <c r="N479" s="200"/>
      <c r="O479" s="200"/>
      <c r="P479" s="199"/>
      <c r="Q479" s="198"/>
      <c r="R479" s="198"/>
      <c r="S479" s="198"/>
      <c r="T479" s="198"/>
      <c r="U479" s="196"/>
      <c r="V479" s="197"/>
      <c r="W479" s="197"/>
      <c r="X479" s="197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</row>
    <row r="480" spans="1:37" ht="11.25" customHeight="1">
      <c r="A480" s="205"/>
      <c r="B480" s="204"/>
      <c r="C480" s="196"/>
      <c r="D480" s="196"/>
      <c r="E480" s="196"/>
      <c r="F480" s="196"/>
      <c r="G480" s="196"/>
      <c r="H480" s="202"/>
      <c r="I480" s="203"/>
      <c r="J480" s="202"/>
      <c r="K480" s="201"/>
      <c r="L480" s="196"/>
      <c r="M480" s="196"/>
      <c r="N480" s="200"/>
      <c r="O480" s="200"/>
      <c r="P480" s="199"/>
      <c r="Q480" s="198"/>
      <c r="R480" s="198"/>
      <c r="S480" s="198"/>
      <c r="T480" s="198"/>
      <c r="U480" s="196"/>
      <c r="V480" s="197"/>
      <c r="W480" s="197"/>
      <c r="X480" s="197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</row>
    <row r="481" spans="1:37" ht="11.25" customHeight="1">
      <c r="A481" s="205"/>
      <c r="B481" s="204"/>
      <c r="C481" s="196"/>
      <c r="D481" s="196"/>
      <c r="E481" s="196"/>
      <c r="F481" s="196"/>
      <c r="G481" s="196"/>
      <c r="H481" s="202"/>
      <c r="I481" s="203"/>
      <c r="J481" s="202"/>
      <c r="K481" s="201"/>
      <c r="L481" s="196"/>
      <c r="M481" s="196"/>
      <c r="N481" s="200"/>
      <c r="O481" s="200"/>
      <c r="P481" s="199"/>
      <c r="Q481" s="198"/>
      <c r="R481" s="198"/>
      <c r="S481" s="198"/>
      <c r="T481" s="198"/>
      <c r="U481" s="196"/>
      <c r="V481" s="197"/>
      <c r="W481" s="197"/>
      <c r="X481" s="197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</row>
    <row r="482" spans="1:37" ht="11.25" customHeight="1">
      <c r="A482" s="205"/>
      <c r="B482" s="204"/>
      <c r="C482" s="196"/>
      <c r="D482" s="196"/>
      <c r="E482" s="196"/>
      <c r="F482" s="196"/>
      <c r="G482" s="196"/>
      <c r="H482" s="202"/>
      <c r="I482" s="203"/>
      <c r="J482" s="202"/>
      <c r="K482" s="201"/>
      <c r="L482" s="196"/>
      <c r="M482" s="196"/>
      <c r="N482" s="200"/>
      <c r="O482" s="200"/>
      <c r="P482" s="199"/>
      <c r="Q482" s="198"/>
      <c r="R482" s="198"/>
      <c r="S482" s="198"/>
      <c r="T482" s="198"/>
      <c r="U482" s="196"/>
      <c r="V482" s="197"/>
      <c r="W482" s="197"/>
      <c r="X482" s="197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</row>
    <row r="483" spans="1:37" ht="11.25" customHeight="1">
      <c r="A483" s="205"/>
      <c r="B483" s="204"/>
      <c r="C483" s="196"/>
      <c r="D483" s="196"/>
      <c r="E483" s="196"/>
      <c r="F483" s="196"/>
      <c r="G483" s="196"/>
      <c r="H483" s="202"/>
      <c r="I483" s="203"/>
      <c r="J483" s="202"/>
      <c r="K483" s="201"/>
      <c r="L483" s="196"/>
      <c r="M483" s="196"/>
      <c r="N483" s="200"/>
      <c r="O483" s="200"/>
      <c r="P483" s="199"/>
      <c r="Q483" s="198"/>
      <c r="R483" s="198"/>
      <c r="S483" s="198"/>
      <c r="T483" s="198"/>
      <c r="U483" s="196"/>
      <c r="V483" s="197"/>
      <c r="W483" s="197"/>
      <c r="X483" s="197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</row>
    <row r="484" spans="1:37" ht="11.25" customHeight="1">
      <c r="A484" s="205"/>
      <c r="B484" s="204"/>
      <c r="C484" s="196"/>
      <c r="D484" s="196"/>
      <c r="E484" s="196"/>
      <c r="F484" s="196"/>
      <c r="G484" s="196"/>
      <c r="H484" s="202"/>
      <c r="I484" s="203"/>
      <c r="J484" s="202"/>
      <c r="K484" s="201"/>
      <c r="L484" s="196"/>
      <c r="M484" s="196"/>
      <c r="N484" s="200"/>
      <c r="O484" s="200"/>
      <c r="P484" s="199"/>
      <c r="Q484" s="198"/>
      <c r="R484" s="198"/>
      <c r="S484" s="198"/>
      <c r="T484" s="198"/>
      <c r="U484" s="196"/>
      <c r="V484" s="197"/>
      <c r="W484" s="197"/>
      <c r="X484" s="197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</row>
    <row r="485" spans="1:37" ht="11.25" customHeight="1">
      <c r="A485" s="205"/>
      <c r="B485" s="204"/>
      <c r="C485" s="196"/>
      <c r="D485" s="196"/>
      <c r="E485" s="196"/>
      <c r="F485" s="196"/>
      <c r="G485" s="196"/>
      <c r="H485" s="202"/>
      <c r="I485" s="203"/>
      <c r="J485" s="202"/>
      <c r="K485" s="201"/>
      <c r="L485" s="196"/>
      <c r="M485" s="196"/>
      <c r="N485" s="200"/>
      <c r="O485" s="200"/>
      <c r="P485" s="199"/>
      <c r="Q485" s="198"/>
      <c r="R485" s="198"/>
      <c r="S485" s="198"/>
      <c r="T485" s="198"/>
      <c r="U485" s="196"/>
      <c r="V485" s="197"/>
      <c r="W485" s="197"/>
      <c r="X485" s="197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</row>
    <row r="486" spans="1:37" ht="11.25" customHeight="1">
      <c r="A486" s="205"/>
      <c r="B486" s="204"/>
      <c r="C486" s="196"/>
      <c r="D486" s="196"/>
      <c r="E486" s="196"/>
      <c r="F486" s="196"/>
      <c r="G486" s="196"/>
      <c r="H486" s="202"/>
      <c r="I486" s="203"/>
      <c r="J486" s="202"/>
      <c r="K486" s="201"/>
      <c r="L486" s="196"/>
      <c r="M486" s="196"/>
      <c r="N486" s="200"/>
      <c r="O486" s="200"/>
      <c r="P486" s="199"/>
      <c r="Q486" s="198"/>
      <c r="R486" s="198"/>
      <c r="S486" s="198"/>
      <c r="T486" s="198"/>
      <c r="U486" s="196"/>
      <c r="V486" s="197"/>
      <c r="W486" s="197"/>
      <c r="X486" s="197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</row>
    <row r="487" spans="1:37" ht="11.25" customHeight="1">
      <c r="A487" s="205"/>
      <c r="B487" s="204"/>
      <c r="C487" s="196"/>
      <c r="D487" s="196"/>
      <c r="E487" s="196"/>
      <c r="F487" s="196"/>
      <c r="G487" s="196"/>
      <c r="H487" s="202"/>
      <c r="I487" s="203"/>
      <c r="J487" s="202"/>
      <c r="K487" s="201"/>
      <c r="L487" s="196"/>
      <c r="M487" s="196"/>
      <c r="N487" s="200"/>
      <c r="O487" s="200"/>
      <c r="P487" s="199"/>
      <c r="Q487" s="198"/>
      <c r="R487" s="198"/>
      <c r="S487" s="198"/>
      <c r="T487" s="198"/>
      <c r="U487" s="196"/>
      <c r="V487" s="197"/>
      <c r="W487" s="197"/>
      <c r="X487" s="197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</row>
    <row r="488" spans="1:37" ht="11.25" customHeight="1">
      <c r="A488" s="205"/>
      <c r="B488" s="204"/>
      <c r="C488" s="196"/>
      <c r="D488" s="196"/>
      <c r="E488" s="196"/>
      <c r="F488" s="196"/>
      <c r="G488" s="196"/>
      <c r="H488" s="202"/>
      <c r="I488" s="203"/>
      <c r="J488" s="202"/>
      <c r="K488" s="201"/>
      <c r="L488" s="196"/>
      <c r="M488" s="196"/>
      <c r="N488" s="200"/>
      <c r="O488" s="200"/>
      <c r="P488" s="199"/>
      <c r="Q488" s="198"/>
      <c r="R488" s="198"/>
      <c r="S488" s="198"/>
      <c r="T488" s="198"/>
      <c r="U488" s="196"/>
      <c r="V488" s="197"/>
      <c r="W488" s="197"/>
      <c r="X488" s="197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</row>
    <row r="489" spans="1:37" ht="11.25" customHeight="1">
      <c r="A489" s="205"/>
      <c r="B489" s="204"/>
      <c r="C489" s="196"/>
      <c r="D489" s="196"/>
      <c r="E489" s="196"/>
      <c r="F489" s="196"/>
      <c r="G489" s="196"/>
      <c r="H489" s="202"/>
      <c r="I489" s="203"/>
      <c r="J489" s="202"/>
      <c r="K489" s="201"/>
      <c r="L489" s="196"/>
      <c r="M489" s="196"/>
      <c r="N489" s="200"/>
      <c r="O489" s="200"/>
      <c r="P489" s="199"/>
      <c r="Q489" s="198"/>
      <c r="R489" s="198"/>
      <c r="S489" s="198"/>
      <c r="T489" s="198"/>
      <c r="U489" s="196"/>
      <c r="V489" s="197"/>
      <c r="W489" s="197"/>
      <c r="X489" s="197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</row>
    <row r="490" spans="1:37" ht="11.25" customHeight="1">
      <c r="A490" s="205"/>
      <c r="B490" s="204"/>
      <c r="C490" s="196"/>
      <c r="D490" s="196"/>
      <c r="E490" s="196"/>
      <c r="F490" s="196"/>
      <c r="G490" s="196"/>
      <c r="H490" s="202"/>
      <c r="I490" s="203"/>
      <c r="J490" s="202"/>
      <c r="K490" s="201"/>
      <c r="L490" s="196"/>
      <c r="M490" s="196"/>
      <c r="N490" s="200"/>
      <c r="O490" s="200"/>
      <c r="P490" s="199"/>
      <c r="Q490" s="198"/>
      <c r="R490" s="198"/>
      <c r="S490" s="198"/>
      <c r="T490" s="198"/>
      <c r="U490" s="196"/>
      <c r="V490" s="197"/>
      <c r="W490" s="197"/>
      <c r="X490" s="197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</row>
    <row r="491" spans="1:37" ht="11.25" customHeight="1">
      <c r="A491" s="205"/>
      <c r="B491" s="204"/>
      <c r="C491" s="196"/>
      <c r="D491" s="196"/>
      <c r="E491" s="196"/>
      <c r="F491" s="196"/>
      <c r="G491" s="196"/>
      <c r="H491" s="202"/>
      <c r="I491" s="203"/>
      <c r="J491" s="202"/>
      <c r="K491" s="201"/>
      <c r="L491" s="196"/>
      <c r="M491" s="196"/>
      <c r="N491" s="200"/>
      <c r="O491" s="200"/>
      <c r="P491" s="199"/>
      <c r="Q491" s="198"/>
      <c r="R491" s="198"/>
      <c r="S491" s="198"/>
      <c r="T491" s="198"/>
      <c r="U491" s="196"/>
      <c r="V491" s="197"/>
      <c r="W491" s="197"/>
      <c r="X491" s="197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</row>
    <row r="492" spans="1:37" ht="11.25" customHeight="1">
      <c r="A492" s="205"/>
      <c r="B492" s="204"/>
      <c r="C492" s="196"/>
      <c r="D492" s="196"/>
      <c r="E492" s="196"/>
      <c r="F492" s="196"/>
      <c r="G492" s="196"/>
      <c r="H492" s="202"/>
      <c r="I492" s="203"/>
      <c r="J492" s="202"/>
      <c r="K492" s="201"/>
      <c r="L492" s="196"/>
      <c r="M492" s="196"/>
      <c r="N492" s="200"/>
      <c r="O492" s="200"/>
      <c r="P492" s="199"/>
      <c r="Q492" s="198"/>
      <c r="R492" s="198"/>
      <c r="S492" s="198"/>
      <c r="T492" s="198"/>
      <c r="U492" s="196"/>
      <c r="V492" s="197"/>
      <c r="W492" s="197"/>
      <c r="X492" s="197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</row>
    <row r="493" spans="1:37" ht="11.25" customHeight="1">
      <c r="A493" s="205"/>
      <c r="B493" s="204"/>
      <c r="C493" s="196"/>
      <c r="D493" s="196"/>
      <c r="E493" s="196"/>
      <c r="F493" s="196"/>
      <c r="G493" s="196"/>
      <c r="H493" s="202"/>
      <c r="I493" s="203"/>
      <c r="J493" s="202"/>
      <c r="K493" s="201"/>
      <c r="L493" s="196"/>
      <c r="M493" s="196"/>
      <c r="N493" s="200"/>
      <c r="O493" s="200"/>
      <c r="P493" s="199"/>
      <c r="Q493" s="198"/>
      <c r="R493" s="198"/>
      <c r="S493" s="198"/>
      <c r="T493" s="198"/>
      <c r="U493" s="196"/>
      <c r="V493" s="197"/>
      <c r="W493" s="197"/>
      <c r="X493" s="197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</row>
    <row r="494" spans="1:37" ht="11.25" customHeight="1">
      <c r="A494" s="205"/>
      <c r="B494" s="204"/>
      <c r="C494" s="196"/>
      <c r="D494" s="196"/>
      <c r="E494" s="196"/>
      <c r="F494" s="196"/>
      <c r="G494" s="196"/>
      <c r="H494" s="202"/>
      <c r="I494" s="203"/>
      <c r="J494" s="202"/>
      <c r="K494" s="201"/>
      <c r="L494" s="196"/>
      <c r="M494" s="196"/>
      <c r="N494" s="200"/>
      <c r="O494" s="200"/>
      <c r="P494" s="199"/>
      <c r="Q494" s="198"/>
      <c r="R494" s="198"/>
      <c r="S494" s="198"/>
      <c r="T494" s="198"/>
      <c r="U494" s="196"/>
      <c r="V494" s="197"/>
      <c r="W494" s="197"/>
      <c r="X494" s="197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</row>
    <row r="495" spans="1:37" ht="11.25" customHeight="1">
      <c r="A495" s="205"/>
      <c r="B495" s="204"/>
      <c r="C495" s="196"/>
      <c r="D495" s="196"/>
      <c r="E495" s="196"/>
      <c r="F495" s="196"/>
      <c r="G495" s="196"/>
      <c r="H495" s="202"/>
      <c r="I495" s="203"/>
      <c r="J495" s="202"/>
      <c r="K495" s="201"/>
      <c r="L495" s="196"/>
      <c r="M495" s="196"/>
      <c r="N495" s="200"/>
      <c r="O495" s="200"/>
      <c r="P495" s="199"/>
      <c r="Q495" s="198"/>
      <c r="R495" s="198"/>
      <c r="S495" s="198"/>
      <c r="T495" s="198"/>
      <c r="U495" s="196"/>
      <c r="V495" s="197"/>
      <c r="W495" s="197"/>
      <c r="X495" s="197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</row>
    <row r="496" spans="1:37" ht="11.25" customHeight="1">
      <c r="A496" s="205"/>
      <c r="B496" s="204"/>
      <c r="C496" s="196"/>
      <c r="D496" s="196"/>
      <c r="E496" s="196"/>
      <c r="F496" s="196"/>
      <c r="G496" s="196"/>
      <c r="H496" s="202"/>
      <c r="I496" s="203"/>
      <c r="J496" s="202"/>
      <c r="K496" s="201"/>
      <c r="L496" s="196"/>
      <c r="M496" s="196"/>
      <c r="N496" s="200"/>
      <c r="O496" s="200"/>
      <c r="P496" s="199"/>
      <c r="Q496" s="198"/>
      <c r="R496" s="198"/>
      <c r="S496" s="198"/>
      <c r="T496" s="198"/>
      <c r="U496" s="196"/>
      <c r="V496" s="197"/>
      <c r="W496" s="197"/>
      <c r="X496" s="197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</row>
    <row r="497" spans="1:37" ht="11.25" customHeight="1">
      <c r="A497" s="205"/>
      <c r="B497" s="204"/>
      <c r="C497" s="196"/>
      <c r="D497" s="196"/>
      <c r="E497" s="196"/>
      <c r="F497" s="196"/>
      <c r="G497" s="196"/>
      <c r="H497" s="202"/>
      <c r="I497" s="203"/>
      <c r="J497" s="202"/>
      <c r="K497" s="201"/>
      <c r="L497" s="196"/>
      <c r="M497" s="196"/>
      <c r="N497" s="200"/>
      <c r="O497" s="200"/>
      <c r="P497" s="199"/>
      <c r="Q497" s="198"/>
      <c r="R497" s="198"/>
      <c r="S497" s="198"/>
      <c r="T497" s="198"/>
      <c r="U497" s="196"/>
      <c r="V497" s="197"/>
      <c r="W497" s="197"/>
      <c r="X497" s="197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</row>
    <row r="498" spans="1:37" ht="11.25" customHeight="1">
      <c r="A498" s="205"/>
      <c r="B498" s="204"/>
      <c r="C498" s="196"/>
      <c r="D498" s="196"/>
      <c r="E498" s="196"/>
      <c r="F498" s="196"/>
      <c r="G498" s="196"/>
      <c r="H498" s="202"/>
      <c r="I498" s="203"/>
      <c r="J498" s="202"/>
      <c r="K498" s="201"/>
      <c r="L498" s="196"/>
      <c r="M498" s="196"/>
      <c r="N498" s="200"/>
      <c r="O498" s="200"/>
      <c r="P498" s="199"/>
      <c r="Q498" s="198"/>
      <c r="R498" s="198"/>
      <c r="S498" s="198"/>
      <c r="T498" s="198"/>
      <c r="U498" s="196"/>
      <c r="V498" s="197"/>
      <c r="W498" s="197"/>
      <c r="X498" s="197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</row>
    <row r="499" spans="1:37" ht="11.25" customHeight="1">
      <c r="A499" s="205"/>
      <c r="B499" s="204"/>
      <c r="C499" s="196"/>
      <c r="D499" s="196"/>
      <c r="E499" s="196"/>
      <c r="F499" s="196"/>
      <c r="G499" s="196"/>
      <c r="H499" s="202"/>
      <c r="I499" s="203"/>
      <c r="J499" s="202"/>
      <c r="K499" s="201"/>
      <c r="L499" s="196"/>
      <c r="M499" s="196"/>
      <c r="N499" s="200"/>
      <c r="O499" s="200"/>
      <c r="P499" s="199"/>
      <c r="Q499" s="198"/>
      <c r="R499" s="198"/>
      <c r="S499" s="198"/>
      <c r="T499" s="198"/>
      <c r="U499" s="196"/>
      <c r="V499" s="197"/>
      <c r="W499" s="197"/>
      <c r="X499" s="197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</row>
    <row r="500" spans="1:37" ht="11.25" customHeight="1">
      <c r="A500" s="205"/>
      <c r="B500" s="204"/>
      <c r="C500" s="196"/>
      <c r="D500" s="196"/>
      <c r="E500" s="196"/>
      <c r="F500" s="196"/>
      <c r="G500" s="196"/>
      <c r="H500" s="202"/>
      <c r="I500" s="203"/>
      <c r="J500" s="202"/>
      <c r="K500" s="201"/>
      <c r="L500" s="196"/>
      <c r="M500" s="196"/>
      <c r="N500" s="200"/>
      <c r="O500" s="200"/>
      <c r="P500" s="199"/>
      <c r="Q500" s="198"/>
      <c r="R500" s="198"/>
      <c r="S500" s="198"/>
      <c r="T500" s="198"/>
      <c r="U500" s="196"/>
      <c r="V500" s="197"/>
      <c r="W500" s="197"/>
      <c r="X500" s="197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</row>
    <row r="501" spans="1:37" ht="11.25" customHeight="1">
      <c r="A501" s="205"/>
      <c r="B501" s="204"/>
      <c r="C501" s="196"/>
      <c r="D501" s="196"/>
      <c r="E501" s="196"/>
      <c r="F501" s="196"/>
      <c r="G501" s="196"/>
      <c r="H501" s="202"/>
      <c r="I501" s="203"/>
      <c r="J501" s="202"/>
      <c r="K501" s="201"/>
      <c r="L501" s="196"/>
      <c r="M501" s="196"/>
      <c r="N501" s="200"/>
      <c r="O501" s="200"/>
      <c r="P501" s="199"/>
      <c r="Q501" s="198"/>
      <c r="R501" s="198"/>
      <c r="S501" s="198"/>
      <c r="T501" s="198"/>
      <c r="U501" s="196"/>
      <c r="V501" s="197"/>
      <c r="W501" s="197"/>
      <c r="X501" s="197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</row>
    <row r="502" spans="1:37" ht="11.25" customHeight="1">
      <c r="A502" s="205"/>
      <c r="B502" s="204"/>
      <c r="C502" s="196"/>
      <c r="D502" s="196"/>
      <c r="E502" s="196"/>
      <c r="F502" s="196"/>
      <c r="G502" s="196"/>
      <c r="H502" s="202"/>
      <c r="I502" s="203"/>
      <c r="J502" s="202"/>
      <c r="K502" s="201"/>
      <c r="L502" s="196"/>
      <c r="M502" s="196"/>
      <c r="N502" s="200"/>
      <c r="O502" s="200"/>
      <c r="P502" s="199"/>
      <c r="Q502" s="198"/>
      <c r="R502" s="198"/>
      <c r="S502" s="198"/>
      <c r="T502" s="198"/>
      <c r="U502" s="196"/>
      <c r="V502" s="197"/>
      <c r="W502" s="197"/>
      <c r="X502" s="197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</row>
    <row r="503" spans="1:37" ht="11.25" customHeight="1">
      <c r="A503" s="205"/>
      <c r="B503" s="204"/>
      <c r="C503" s="196"/>
      <c r="D503" s="196"/>
      <c r="E503" s="196"/>
      <c r="F503" s="196"/>
      <c r="G503" s="196"/>
      <c r="H503" s="202"/>
      <c r="I503" s="203"/>
      <c r="J503" s="202"/>
      <c r="K503" s="201"/>
      <c r="L503" s="196"/>
      <c r="M503" s="196"/>
      <c r="N503" s="200"/>
      <c r="O503" s="200"/>
      <c r="P503" s="199"/>
      <c r="Q503" s="198"/>
      <c r="R503" s="198"/>
      <c r="S503" s="198"/>
      <c r="T503" s="198"/>
      <c r="U503" s="196"/>
      <c r="V503" s="197"/>
      <c r="W503" s="197"/>
      <c r="X503" s="197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</row>
    <row r="504" spans="1:37" ht="11.25" customHeight="1">
      <c r="A504" s="205"/>
      <c r="B504" s="204"/>
      <c r="C504" s="196"/>
      <c r="D504" s="196"/>
      <c r="E504" s="196"/>
      <c r="F504" s="196"/>
      <c r="G504" s="196"/>
      <c r="H504" s="202"/>
      <c r="I504" s="203"/>
      <c r="J504" s="202"/>
      <c r="K504" s="201"/>
      <c r="L504" s="196"/>
      <c r="M504" s="196"/>
      <c r="N504" s="200"/>
      <c r="O504" s="200"/>
      <c r="P504" s="199"/>
      <c r="Q504" s="198"/>
      <c r="R504" s="198"/>
      <c r="S504" s="198"/>
      <c r="T504" s="198"/>
      <c r="U504" s="196"/>
      <c r="V504" s="197"/>
      <c r="W504" s="197"/>
      <c r="X504" s="197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</row>
    <row r="505" spans="1:37" ht="11.25" customHeight="1">
      <c r="A505" s="205"/>
      <c r="B505" s="204"/>
      <c r="C505" s="196"/>
      <c r="D505" s="196"/>
      <c r="E505" s="196"/>
      <c r="F505" s="196"/>
      <c r="G505" s="196"/>
      <c r="H505" s="202"/>
      <c r="I505" s="203"/>
      <c r="J505" s="202"/>
      <c r="K505" s="201"/>
      <c r="L505" s="196"/>
      <c r="M505" s="196"/>
      <c r="N505" s="200"/>
      <c r="O505" s="200"/>
      <c r="P505" s="199"/>
      <c r="Q505" s="198"/>
      <c r="R505" s="198"/>
      <c r="S505" s="198"/>
      <c r="T505" s="198"/>
      <c r="U505" s="196"/>
      <c r="V505" s="197"/>
      <c r="W505" s="197"/>
      <c r="X505" s="197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</row>
    <row r="506" spans="1:37" ht="11.25" customHeight="1">
      <c r="A506" s="205"/>
      <c r="B506" s="204"/>
      <c r="C506" s="196"/>
      <c r="D506" s="196"/>
      <c r="E506" s="196"/>
      <c r="F506" s="196"/>
      <c r="G506" s="196"/>
      <c r="H506" s="202"/>
      <c r="I506" s="203"/>
      <c r="J506" s="202"/>
      <c r="K506" s="201"/>
      <c r="L506" s="196"/>
      <c r="M506" s="196"/>
      <c r="N506" s="200"/>
      <c r="O506" s="200"/>
      <c r="P506" s="199"/>
      <c r="Q506" s="198"/>
      <c r="R506" s="198"/>
      <c r="S506" s="198"/>
      <c r="T506" s="198"/>
      <c r="U506" s="196"/>
      <c r="V506" s="197"/>
      <c r="W506" s="197"/>
      <c r="X506" s="197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</row>
    <row r="507" spans="1:37" ht="11.25" customHeight="1">
      <c r="A507" s="205"/>
      <c r="B507" s="204"/>
      <c r="C507" s="196"/>
      <c r="D507" s="196"/>
      <c r="E507" s="196"/>
      <c r="F507" s="196"/>
      <c r="G507" s="196"/>
      <c r="H507" s="202"/>
      <c r="I507" s="203"/>
      <c r="J507" s="202"/>
      <c r="K507" s="201"/>
      <c r="L507" s="196"/>
      <c r="M507" s="196"/>
      <c r="N507" s="200"/>
      <c r="O507" s="200"/>
      <c r="P507" s="199"/>
      <c r="Q507" s="198"/>
      <c r="R507" s="198"/>
      <c r="S507" s="198"/>
      <c r="T507" s="198"/>
      <c r="U507" s="196"/>
      <c r="V507" s="197"/>
      <c r="W507" s="197"/>
      <c r="X507" s="197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</row>
    <row r="508" spans="1:37" ht="11.25" customHeight="1">
      <c r="A508" s="205"/>
      <c r="B508" s="204"/>
      <c r="C508" s="196"/>
      <c r="D508" s="196"/>
      <c r="E508" s="196"/>
      <c r="F508" s="196"/>
      <c r="G508" s="196"/>
      <c r="H508" s="202"/>
      <c r="I508" s="203"/>
      <c r="J508" s="202"/>
      <c r="K508" s="201"/>
      <c r="L508" s="196"/>
      <c r="M508" s="196"/>
      <c r="N508" s="200"/>
      <c r="O508" s="200"/>
      <c r="P508" s="199"/>
      <c r="Q508" s="198"/>
      <c r="R508" s="198"/>
      <c r="S508" s="198"/>
      <c r="T508" s="198"/>
      <c r="U508" s="196"/>
      <c r="V508" s="197"/>
      <c r="W508" s="197"/>
      <c r="X508" s="197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</row>
    <row r="509" spans="1:37" ht="11.25" customHeight="1">
      <c r="A509" s="205"/>
      <c r="B509" s="204"/>
      <c r="C509" s="196"/>
      <c r="D509" s="196"/>
      <c r="E509" s="196"/>
      <c r="F509" s="196"/>
      <c r="G509" s="196"/>
      <c r="H509" s="202"/>
      <c r="I509" s="203"/>
      <c r="J509" s="202"/>
      <c r="K509" s="201"/>
      <c r="L509" s="196"/>
      <c r="M509" s="196"/>
      <c r="N509" s="200"/>
      <c r="O509" s="200"/>
      <c r="P509" s="199"/>
      <c r="Q509" s="198"/>
      <c r="R509" s="198"/>
      <c r="S509" s="198"/>
      <c r="T509" s="198"/>
      <c r="U509" s="196"/>
      <c r="V509" s="197"/>
      <c r="W509" s="197"/>
      <c r="X509" s="197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</row>
    <row r="510" spans="1:37" ht="11.25" customHeight="1">
      <c r="A510" s="205"/>
      <c r="B510" s="204"/>
      <c r="C510" s="196"/>
      <c r="D510" s="196"/>
      <c r="E510" s="196"/>
      <c r="F510" s="196"/>
      <c r="G510" s="196"/>
      <c r="H510" s="202"/>
      <c r="I510" s="203"/>
      <c r="J510" s="202"/>
      <c r="K510" s="201"/>
      <c r="L510" s="196"/>
      <c r="M510" s="196"/>
      <c r="N510" s="200"/>
      <c r="O510" s="200"/>
      <c r="P510" s="199"/>
      <c r="Q510" s="198"/>
      <c r="R510" s="198"/>
      <c r="S510" s="198"/>
      <c r="T510" s="198"/>
      <c r="U510" s="196"/>
      <c r="V510" s="197"/>
      <c r="W510" s="197"/>
      <c r="X510" s="197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</row>
    <row r="511" spans="1:37" ht="11.25" customHeight="1">
      <c r="A511" s="205"/>
      <c r="B511" s="204"/>
      <c r="C511" s="196"/>
      <c r="D511" s="196"/>
      <c r="E511" s="196"/>
      <c r="F511" s="196"/>
      <c r="G511" s="196"/>
      <c r="H511" s="202"/>
      <c r="I511" s="203"/>
      <c r="J511" s="202"/>
      <c r="K511" s="201"/>
      <c r="L511" s="196"/>
      <c r="M511" s="196"/>
      <c r="N511" s="200"/>
      <c r="O511" s="200"/>
      <c r="P511" s="199"/>
      <c r="Q511" s="198"/>
      <c r="R511" s="198"/>
      <c r="S511" s="198"/>
      <c r="T511" s="198"/>
      <c r="U511" s="196"/>
      <c r="V511" s="197"/>
      <c r="W511" s="197"/>
      <c r="X511" s="197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</row>
    <row r="512" spans="1:37" ht="11.25" customHeight="1">
      <c r="A512" s="205"/>
      <c r="B512" s="204"/>
      <c r="C512" s="196"/>
      <c r="D512" s="196"/>
      <c r="E512" s="196"/>
      <c r="F512" s="196"/>
      <c r="G512" s="196"/>
      <c r="H512" s="202"/>
      <c r="I512" s="203"/>
      <c r="J512" s="202"/>
      <c r="K512" s="201"/>
      <c r="L512" s="196"/>
      <c r="M512" s="196"/>
      <c r="N512" s="200"/>
      <c r="O512" s="200"/>
      <c r="P512" s="199"/>
      <c r="Q512" s="198"/>
      <c r="R512" s="198"/>
      <c r="S512" s="198"/>
      <c r="T512" s="198"/>
      <c r="U512" s="196"/>
      <c r="V512" s="197"/>
      <c r="W512" s="197"/>
      <c r="X512" s="197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</row>
    <row r="513" spans="1:37" ht="11.25" customHeight="1">
      <c r="A513" s="205"/>
      <c r="B513" s="204"/>
      <c r="C513" s="196"/>
      <c r="D513" s="196"/>
      <c r="E513" s="196"/>
      <c r="F513" s="196"/>
      <c r="G513" s="196"/>
      <c r="H513" s="202"/>
      <c r="I513" s="203"/>
      <c r="J513" s="202"/>
      <c r="K513" s="201"/>
      <c r="L513" s="196"/>
      <c r="M513" s="196"/>
      <c r="N513" s="200"/>
      <c r="O513" s="200"/>
      <c r="P513" s="199"/>
      <c r="Q513" s="198"/>
      <c r="R513" s="198"/>
      <c r="S513" s="198"/>
      <c r="T513" s="198"/>
      <c r="U513" s="196"/>
      <c r="V513" s="197"/>
      <c r="W513" s="197"/>
      <c r="X513" s="197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</row>
    <row r="514" spans="1:37" ht="11.25" customHeight="1">
      <c r="A514" s="205"/>
      <c r="B514" s="204"/>
      <c r="C514" s="196"/>
      <c r="D514" s="196"/>
      <c r="E514" s="196"/>
      <c r="F514" s="196"/>
      <c r="G514" s="196"/>
      <c r="H514" s="202"/>
      <c r="I514" s="203"/>
      <c r="J514" s="202"/>
      <c r="K514" s="201"/>
      <c r="L514" s="196"/>
      <c r="M514" s="196"/>
      <c r="N514" s="200"/>
      <c r="O514" s="200"/>
      <c r="P514" s="199"/>
      <c r="Q514" s="198"/>
      <c r="R514" s="198"/>
      <c r="S514" s="198"/>
      <c r="T514" s="198"/>
      <c r="U514" s="196"/>
      <c r="V514" s="197"/>
      <c r="W514" s="197"/>
      <c r="X514" s="197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</row>
    <row r="515" spans="1:37" ht="11.25" customHeight="1">
      <c r="A515" s="205"/>
      <c r="B515" s="204"/>
      <c r="C515" s="196"/>
      <c r="D515" s="196"/>
      <c r="E515" s="196"/>
      <c r="F515" s="196"/>
      <c r="G515" s="196"/>
      <c r="H515" s="202"/>
      <c r="I515" s="203"/>
      <c r="J515" s="202"/>
      <c r="K515" s="201"/>
      <c r="L515" s="196"/>
      <c r="M515" s="196"/>
      <c r="N515" s="200"/>
      <c r="O515" s="200"/>
      <c r="P515" s="199"/>
      <c r="Q515" s="198"/>
      <c r="R515" s="198"/>
      <c r="S515" s="198"/>
      <c r="T515" s="198"/>
      <c r="U515" s="196"/>
      <c r="V515" s="197"/>
      <c r="W515" s="197"/>
      <c r="X515" s="197"/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</row>
    <row r="516" spans="1:37" ht="11.25" customHeight="1">
      <c r="A516" s="205"/>
      <c r="B516" s="204"/>
      <c r="C516" s="196"/>
      <c r="D516" s="196"/>
      <c r="E516" s="196"/>
      <c r="F516" s="196"/>
      <c r="G516" s="196"/>
      <c r="H516" s="202"/>
      <c r="I516" s="203"/>
      <c r="J516" s="202"/>
      <c r="K516" s="201"/>
      <c r="L516" s="196"/>
      <c r="M516" s="196"/>
      <c r="N516" s="200"/>
      <c r="O516" s="200"/>
      <c r="P516" s="199"/>
      <c r="Q516" s="198"/>
      <c r="R516" s="198"/>
      <c r="S516" s="198"/>
      <c r="T516" s="198"/>
      <c r="U516" s="196"/>
      <c r="V516" s="197"/>
      <c r="W516" s="197"/>
      <c r="X516" s="197"/>
      <c r="Y516" s="196"/>
      <c r="Z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</row>
    <row r="517" spans="1:37" ht="11.25" customHeight="1">
      <c r="A517" s="205"/>
      <c r="B517" s="204"/>
      <c r="C517" s="196"/>
      <c r="D517" s="196"/>
      <c r="E517" s="196"/>
      <c r="F517" s="196"/>
      <c r="G517" s="196"/>
      <c r="H517" s="202"/>
      <c r="I517" s="203"/>
      <c r="J517" s="202"/>
      <c r="K517" s="201"/>
      <c r="L517" s="196"/>
      <c r="M517" s="196"/>
      <c r="N517" s="200"/>
      <c r="O517" s="200"/>
      <c r="P517" s="199"/>
      <c r="Q517" s="198"/>
      <c r="R517" s="198"/>
      <c r="S517" s="198"/>
      <c r="T517" s="198"/>
      <c r="U517" s="196"/>
      <c r="V517" s="197"/>
      <c r="W517" s="197"/>
      <c r="X517" s="197"/>
      <c r="Y517" s="196"/>
      <c r="Z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</row>
    <row r="518" spans="1:37" ht="11.25" customHeight="1">
      <c r="A518" s="205"/>
      <c r="B518" s="204"/>
      <c r="C518" s="196"/>
      <c r="D518" s="196"/>
      <c r="E518" s="196"/>
      <c r="F518" s="196"/>
      <c r="G518" s="196"/>
      <c r="H518" s="202"/>
      <c r="I518" s="203"/>
      <c r="J518" s="202"/>
      <c r="K518" s="201"/>
      <c r="L518" s="196"/>
      <c r="M518" s="196"/>
      <c r="N518" s="200"/>
      <c r="O518" s="200"/>
      <c r="P518" s="199"/>
      <c r="Q518" s="198"/>
      <c r="R518" s="198"/>
      <c r="S518" s="198"/>
      <c r="T518" s="198"/>
      <c r="U518" s="196"/>
      <c r="V518" s="197"/>
      <c r="W518" s="197"/>
      <c r="X518" s="197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</row>
    <row r="519" spans="1:37" ht="11.25" customHeight="1">
      <c r="A519" s="205"/>
      <c r="B519" s="204"/>
      <c r="C519" s="196"/>
      <c r="D519" s="196"/>
      <c r="E519" s="196"/>
      <c r="F519" s="196"/>
      <c r="G519" s="196"/>
      <c r="H519" s="202"/>
      <c r="I519" s="203"/>
      <c r="J519" s="202"/>
      <c r="K519" s="201"/>
      <c r="L519" s="196"/>
      <c r="M519" s="196"/>
      <c r="N519" s="200"/>
      <c r="O519" s="200"/>
      <c r="P519" s="199"/>
      <c r="Q519" s="198"/>
      <c r="R519" s="198"/>
      <c r="S519" s="198"/>
      <c r="T519" s="198"/>
      <c r="U519" s="196"/>
      <c r="V519" s="197"/>
      <c r="W519" s="197"/>
      <c r="X519" s="197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</row>
    <row r="520" spans="1:37" ht="11.25" customHeight="1">
      <c r="A520" s="205"/>
      <c r="B520" s="204"/>
      <c r="C520" s="196"/>
      <c r="D520" s="196"/>
      <c r="E520" s="196"/>
      <c r="F520" s="196"/>
      <c r="G520" s="196"/>
      <c r="H520" s="202"/>
      <c r="I520" s="203"/>
      <c r="J520" s="202"/>
      <c r="K520" s="201"/>
      <c r="L520" s="196"/>
      <c r="M520" s="196"/>
      <c r="N520" s="200"/>
      <c r="O520" s="200"/>
      <c r="P520" s="199"/>
      <c r="Q520" s="198"/>
      <c r="R520" s="198"/>
      <c r="S520" s="198"/>
      <c r="T520" s="198"/>
      <c r="U520" s="196"/>
      <c r="V520" s="197"/>
      <c r="W520" s="197"/>
      <c r="X520" s="197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</row>
    <row r="521" spans="1:37" ht="11.25" customHeight="1">
      <c r="A521" s="205"/>
      <c r="B521" s="204"/>
      <c r="C521" s="196"/>
      <c r="D521" s="196"/>
      <c r="E521" s="196"/>
      <c r="F521" s="196"/>
      <c r="G521" s="196"/>
      <c r="H521" s="202"/>
      <c r="I521" s="203"/>
      <c r="J521" s="202"/>
      <c r="K521" s="201"/>
      <c r="L521" s="196"/>
      <c r="M521" s="196"/>
      <c r="N521" s="200"/>
      <c r="O521" s="200"/>
      <c r="P521" s="199"/>
      <c r="Q521" s="198"/>
      <c r="R521" s="198"/>
      <c r="S521" s="198"/>
      <c r="T521" s="198"/>
      <c r="U521" s="196"/>
      <c r="V521" s="197"/>
      <c r="W521" s="197"/>
      <c r="X521" s="197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</row>
    <row r="522" spans="1:37" ht="11.25" customHeight="1">
      <c r="A522" s="205"/>
      <c r="B522" s="204"/>
      <c r="C522" s="196"/>
      <c r="D522" s="196"/>
      <c r="E522" s="196"/>
      <c r="F522" s="196"/>
      <c r="G522" s="196"/>
      <c r="H522" s="202"/>
      <c r="I522" s="203"/>
      <c r="J522" s="202"/>
      <c r="K522" s="201"/>
      <c r="L522" s="196"/>
      <c r="M522" s="196"/>
      <c r="N522" s="200"/>
      <c r="O522" s="200"/>
      <c r="P522" s="199"/>
      <c r="Q522" s="198"/>
      <c r="R522" s="198"/>
      <c r="S522" s="198"/>
      <c r="T522" s="198"/>
      <c r="U522" s="196"/>
      <c r="V522" s="197"/>
      <c r="W522" s="197"/>
      <c r="X522" s="197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</row>
    <row r="523" spans="1:37" ht="11.25" customHeight="1">
      <c r="A523" s="205"/>
      <c r="B523" s="204"/>
      <c r="C523" s="196"/>
      <c r="D523" s="196"/>
      <c r="E523" s="196"/>
      <c r="F523" s="196"/>
      <c r="G523" s="196"/>
      <c r="H523" s="202"/>
      <c r="I523" s="203"/>
      <c r="J523" s="202"/>
      <c r="K523" s="201"/>
      <c r="L523" s="196"/>
      <c r="M523" s="196"/>
      <c r="N523" s="200"/>
      <c r="O523" s="200"/>
      <c r="P523" s="199"/>
      <c r="Q523" s="198"/>
      <c r="R523" s="198"/>
      <c r="S523" s="198"/>
      <c r="T523" s="198"/>
      <c r="U523" s="196"/>
      <c r="V523" s="197"/>
      <c r="W523" s="197"/>
      <c r="X523" s="197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</row>
    <row r="524" spans="1:37" ht="11.25" customHeight="1">
      <c r="A524" s="205"/>
      <c r="B524" s="204"/>
      <c r="C524" s="196"/>
      <c r="D524" s="196"/>
      <c r="E524" s="196"/>
      <c r="F524" s="196"/>
      <c r="G524" s="196"/>
      <c r="H524" s="202"/>
      <c r="I524" s="203"/>
      <c r="J524" s="202"/>
      <c r="K524" s="201"/>
      <c r="L524" s="196"/>
      <c r="M524" s="196"/>
      <c r="N524" s="200"/>
      <c r="O524" s="200"/>
      <c r="P524" s="199"/>
      <c r="Q524" s="198"/>
      <c r="R524" s="198"/>
      <c r="S524" s="198"/>
      <c r="T524" s="198"/>
      <c r="U524" s="196"/>
      <c r="V524" s="197"/>
      <c r="W524" s="197"/>
      <c r="X524" s="197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</row>
    <row r="525" spans="1:37" ht="11.25" customHeight="1">
      <c r="A525" s="205"/>
      <c r="B525" s="204"/>
      <c r="C525" s="196"/>
      <c r="D525" s="196"/>
      <c r="E525" s="196"/>
      <c r="F525" s="196"/>
      <c r="G525" s="196"/>
      <c r="H525" s="202"/>
      <c r="I525" s="203"/>
      <c r="J525" s="202"/>
      <c r="K525" s="201"/>
      <c r="L525" s="196"/>
      <c r="M525" s="196"/>
      <c r="N525" s="200"/>
      <c r="O525" s="200"/>
      <c r="P525" s="199"/>
      <c r="Q525" s="198"/>
      <c r="R525" s="198"/>
      <c r="S525" s="198"/>
      <c r="T525" s="198"/>
      <c r="U525" s="196"/>
      <c r="V525" s="197"/>
      <c r="W525" s="197"/>
      <c r="X525" s="197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</row>
    <row r="526" spans="1:37" ht="11.25" customHeight="1">
      <c r="A526" s="205"/>
      <c r="B526" s="204"/>
      <c r="C526" s="196"/>
      <c r="D526" s="196"/>
      <c r="E526" s="196"/>
      <c r="F526" s="196"/>
      <c r="G526" s="196"/>
      <c r="H526" s="202"/>
      <c r="I526" s="203"/>
      <c r="J526" s="202"/>
      <c r="K526" s="201"/>
      <c r="L526" s="196"/>
      <c r="M526" s="196"/>
      <c r="N526" s="200"/>
      <c r="O526" s="200"/>
      <c r="P526" s="199"/>
      <c r="Q526" s="198"/>
      <c r="R526" s="198"/>
      <c r="S526" s="198"/>
      <c r="T526" s="198"/>
      <c r="U526" s="196"/>
      <c r="V526" s="197"/>
      <c r="W526" s="197"/>
      <c r="X526" s="197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</row>
    <row r="527" spans="1:37" ht="11.25" customHeight="1">
      <c r="A527" s="205"/>
      <c r="B527" s="204"/>
      <c r="C527" s="196"/>
      <c r="D527" s="196"/>
      <c r="E527" s="196"/>
      <c r="F527" s="196"/>
      <c r="G527" s="196"/>
      <c r="H527" s="202"/>
      <c r="I527" s="203"/>
      <c r="J527" s="202"/>
      <c r="K527" s="201"/>
      <c r="L527" s="196"/>
      <c r="M527" s="196"/>
      <c r="N527" s="200"/>
      <c r="O527" s="200"/>
      <c r="P527" s="199"/>
      <c r="Q527" s="198"/>
      <c r="R527" s="198"/>
      <c r="S527" s="198"/>
      <c r="T527" s="198"/>
      <c r="U527" s="196"/>
      <c r="V527" s="197"/>
      <c r="W527" s="197"/>
      <c r="X527" s="197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</row>
    <row r="528" spans="1:37" ht="11.25" customHeight="1">
      <c r="A528" s="205"/>
      <c r="B528" s="204"/>
      <c r="C528" s="196"/>
      <c r="D528" s="196"/>
      <c r="E528" s="196"/>
      <c r="F528" s="196"/>
      <c r="G528" s="196"/>
      <c r="H528" s="202"/>
      <c r="I528" s="203"/>
      <c r="J528" s="202"/>
      <c r="K528" s="201"/>
      <c r="L528" s="196"/>
      <c r="M528" s="196"/>
      <c r="N528" s="200"/>
      <c r="O528" s="200"/>
      <c r="P528" s="199"/>
      <c r="Q528" s="198"/>
      <c r="R528" s="198"/>
      <c r="S528" s="198"/>
      <c r="T528" s="198"/>
      <c r="U528" s="196"/>
      <c r="V528" s="197"/>
      <c r="W528" s="197"/>
      <c r="X528" s="197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</row>
    <row r="529" spans="1:37" ht="11.25" customHeight="1">
      <c r="A529" s="205"/>
      <c r="B529" s="204"/>
      <c r="C529" s="196"/>
      <c r="D529" s="196"/>
      <c r="E529" s="196"/>
      <c r="F529" s="196"/>
      <c r="G529" s="196"/>
      <c r="H529" s="202"/>
      <c r="I529" s="203"/>
      <c r="J529" s="202"/>
      <c r="K529" s="201"/>
      <c r="L529" s="196"/>
      <c r="M529" s="196"/>
      <c r="N529" s="200"/>
      <c r="O529" s="200"/>
      <c r="P529" s="199"/>
      <c r="Q529" s="198"/>
      <c r="R529" s="198"/>
      <c r="S529" s="198"/>
      <c r="T529" s="198"/>
      <c r="U529" s="196"/>
      <c r="V529" s="197"/>
      <c r="W529" s="197"/>
      <c r="X529" s="197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</row>
    <row r="530" spans="1:37" ht="11.25" customHeight="1">
      <c r="A530" s="205"/>
      <c r="B530" s="204"/>
      <c r="C530" s="196"/>
      <c r="D530" s="196"/>
      <c r="E530" s="196"/>
      <c r="F530" s="196"/>
      <c r="G530" s="196"/>
      <c r="H530" s="202"/>
      <c r="I530" s="203"/>
      <c r="J530" s="202"/>
      <c r="K530" s="201"/>
      <c r="L530" s="196"/>
      <c r="M530" s="196"/>
      <c r="N530" s="200"/>
      <c r="O530" s="200"/>
      <c r="P530" s="199"/>
      <c r="Q530" s="198"/>
      <c r="R530" s="198"/>
      <c r="S530" s="198"/>
      <c r="T530" s="198"/>
      <c r="U530" s="196"/>
      <c r="V530" s="197"/>
      <c r="W530" s="197"/>
      <c r="X530" s="197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</row>
    <row r="531" spans="1:37" ht="11.25" customHeight="1">
      <c r="A531" s="205"/>
      <c r="B531" s="204"/>
      <c r="C531" s="196"/>
      <c r="D531" s="196"/>
      <c r="E531" s="196"/>
      <c r="F531" s="196"/>
      <c r="G531" s="196"/>
      <c r="H531" s="202"/>
      <c r="I531" s="203"/>
      <c r="J531" s="202"/>
      <c r="K531" s="201"/>
      <c r="L531" s="196"/>
      <c r="M531" s="196"/>
      <c r="N531" s="200"/>
      <c r="O531" s="200"/>
      <c r="P531" s="199"/>
      <c r="Q531" s="198"/>
      <c r="R531" s="198"/>
      <c r="S531" s="198"/>
      <c r="T531" s="198"/>
      <c r="U531" s="196"/>
      <c r="V531" s="197"/>
      <c r="W531" s="197"/>
      <c r="X531" s="197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</row>
    <row r="532" spans="1:37" ht="11.25" customHeight="1">
      <c r="A532" s="205"/>
      <c r="B532" s="204"/>
      <c r="C532" s="196"/>
      <c r="D532" s="196"/>
      <c r="E532" s="196"/>
      <c r="F532" s="196"/>
      <c r="G532" s="196"/>
      <c r="H532" s="202"/>
      <c r="I532" s="203"/>
      <c r="J532" s="202"/>
      <c r="K532" s="201"/>
      <c r="L532" s="196"/>
      <c r="M532" s="196"/>
      <c r="N532" s="200"/>
      <c r="O532" s="200"/>
      <c r="P532" s="199"/>
      <c r="Q532" s="198"/>
      <c r="R532" s="198"/>
      <c r="S532" s="198"/>
      <c r="T532" s="198"/>
      <c r="U532" s="196"/>
      <c r="V532" s="197"/>
      <c r="W532" s="197"/>
      <c r="X532" s="197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</row>
    <row r="533" spans="1:37" ht="11.25" customHeight="1">
      <c r="A533" s="205"/>
      <c r="B533" s="204"/>
      <c r="C533" s="196"/>
      <c r="D533" s="196"/>
      <c r="E533" s="196"/>
      <c r="F533" s="196"/>
      <c r="G533" s="196"/>
      <c r="H533" s="202"/>
      <c r="I533" s="203"/>
      <c r="J533" s="202"/>
      <c r="K533" s="201"/>
      <c r="L533" s="196"/>
      <c r="M533" s="196"/>
      <c r="N533" s="200"/>
      <c r="O533" s="200"/>
      <c r="P533" s="199"/>
      <c r="Q533" s="198"/>
      <c r="R533" s="198"/>
      <c r="S533" s="198"/>
      <c r="T533" s="198"/>
      <c r="U533" s="196"/>
      <c r="V533" s="197"/>
      <c r="W533" s="197"/>
      <c r="X533" s="197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</row>
    <row r="534" spans="1:37" ht="11.25" customHeight="1">
      <c r="A534" s="205"/>
      <c r="B534" s="204"/>
      <c r="C534" s="196"/>
      <c r="D534" s="196"/>
      <c r="E534" s="196"/>
      <c r="F534" s="196"/>
      <c r="G534" s="196"/>
      <c r="H534" s="202"/>
      <c r="I534" s="203"/>
      <c r="J534" s="202"/>
      <c r="K534" s="201"/>
      <c r="L534" s="196"/>
      <c r="M534" s="196"/>
      <c r="N534" s="200"/>
      <c r="O534" s="200"/>
      <c r="P534" s="199"/>
      <c r="Q534" s="198"/>
      <c r="R534" s="198"/>
      <c r="S534" s="198"/>
      <c r="T534" s="198"/>
      <c r="U534" s="196"/>
      <c r="V534" s="197"/>
      <c r="W534" s="197"/>
      <c r="X534" s="197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</row>
    <row r="535" spans="1:37" ht="11.25" customHeight="1">
      <c r="A535" s="205"/>
      <c r="B535" s="204"/>
      <c r="C535" s="196"/>
      <c r="D535" s="196"/>
      <c r="E535" s="196"/>
      <c r="F535" s="196"/>
      <c r="G535" s="196"/>
      <c r="H535" s="202"/>
      <c r="I535" s="203"/>
      <c r="J535" s="202"/>
      <c r="K535" s="201"/>
      <c r="L535" s="196"/>
      <c r="M535" s="196"/>
      <c r="N535" s="200"/>
      <c r="O535" s="200"/>
      <c r="P535" s="199"/>
      <c r="Q535" s="198"/>
      <c r="R535" s="198"/>
      <c r="S535" s="198"/>
      <c r="T535" s="198"/>
      <c r="U535" s="196"/>
      <c r="V535" s="197"/>
      <c r="W535" s="197"/>
      <c r="X535" s="197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</row>
    <row r="536" spans="1:37" ht="11.25" customHeight="1">
      <c r="A536" s="205"/>
      <c r="B536" s="204"/>
      <c r="C536" s="196"/>
      <c r="D536" s="196"/>
      <c r="E536" s="196"/>
      <c r="F536" s="196"/>
      <c r="G536" s="196"/>
      <c r="H536" s="202"/>
      <c r="I536" s="203"/>
      <c r="J536" s="202"/>
      <c r="K536" s="201"/>
      <c r="L536" s="196"/>
      <c r="M536" s="196"/>
      <c r="N536" s="200"/>
      <c r="O536" s="200"/>
      <c r="P536" s="199"/>
      <c r="Q536" s="198"/>
      <c r="R536" s="198"/>
      <c r="S536" s="198"/>
      <c r="T536" s="198"/>
      <c r="U536" s="196"/>
      <c r="V536" s="197"/>
      <c r="W536" s="197"/>
      <c r="X536" s="197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</row>
    <row r="537" spans="1:37" ht="11.25" customHeight="1">
      <c r="A537" s="205"/>
      <c r="B537" s="204"/>
      <c r="C537" s="196"/>
      <c r="D537" s="196"/>
      <c r="E537" s="196"/>
      <c r="F537" s="196"/>
      <c r="G537" s="196"/>
      <c r="H537" s="202"/>
      <c r="I537" s="203"/>
      <c r="J537" s="202"/>
      <c r="K537" s="201"/>
      <c r="L537" s="196"/>
      <c r="M537" s="196"/>
      <c r="N537" s="200"/>
      <c r="O537" s="200"/>
      <c r="P537" s="199"/>
      <c r="Q537" s="198"/>
      <c r="R537" s="198"/>
      <c r="S537" s="198"/>
      <c r="T537" s="198"/>
      <c r="U537" s="196"/>
      <c r="V537" s="197"/>
      <c r="W537" s="197"/>
      <c r="X537" s="197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</row>
    <row r="538" spans="1:37" ht="11.25" customHeight="1">
      <c r="A538" s="205"/>
      <c r="B538" s="204"/>
      <c r="C538" s="196"/>
      <c r="D538" s="196"/>
      <c r="E538" s="196"/>
      <c r="F538" s="196"/>
      <c r="G538" s="196"/>
      <c r="H538" s="202"/>
      <c r="I538" s="203"/>
      <c r="J538" s="202"/>
      <c r="K538" s="201"/>
      <c r="L538" s="196"/>
      <c r="M538" s="196"/>
      <c r="N538" s="200"/>
      <c r="O538" s="200"/>
      <c r="P538" s="199"/>
      <c r="Q538" s="198"/>
      <c r="R538" s="198"/>
      <c r="S538" s="198"/>
      <c r="T538" s="198"/>
      <c r="U538" s="196"/>
      <c r="V538" s="197"/>
      <c r="W538" s="197"/>
      <c r="X538" s="197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</row>
    <row r="539" spans="1:37" ht="11.25" customHeight="1">
      <c r="A539" s="205"/>
      <c r="B539" s="204"/>
      <c r="C539" s="196"/>
      <c r="D539" s="196"/>
      <c r="E539" s="196"/>
      <c r="F539" s="196"/>
      <c r="G539" s="196"/>
      <c r="H539" s="202"/>
      <c r="I539" s="203"/>
      <c r="J539" s="202"/>
      <c r="K539" s="201"/>
      <c r="L539" s="196"/>
      <c r="M539" s="196"/>
      <c r="N539" s="200"/>
      <c r="O539" s="200"/>
      <c r="P539" s="199"/>
      <c r="Q539" s="198"/>
      <c r="R539" s="198"/>
      <c r="S539" s="198"/>
      <c r="T539" s="198"/>
      <c r="U539" s="196"/>
      <c r="V539" s="197"/>
      <c r="W539" s="197"/>
      <c r="X539" s="197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</row>
    <row r="540" spans="1:37" ht="11.25" customHeight="1">
      <c r="A540" s="205"/>
      <c r="B540" s="204"/>
      <c r="C540" s="196"/>
      <c r="D540" s="196"/>
      <c r="E540" s="196"/>
      <c r="F540" s="196"/>
      <c r="G540" s="196"/>
      <c r="H540" s="202"/>
      <c r="I540" s="203"/>
      <c r="J540" s="202"/>
      <c r="K540" s="201"/>
      <c r="L540" s="196"/>
      <c r="M540" s="196"/>
      <c r="N540" s="200"/>
      <c r="O540" s="200"/>
      <c r="P540" s="199"/>
      <c r="Q540" s="198"/>
      <c r="R540" s="198"/>
      <c r="S540" s="198"/>
      <c r="T540" s="198"/>
      <c r="U540" s="196"/>
      <c r="V540" s="197"/>
      <c r="W540" s="197"/>
      <c r="X540" s="197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</row>
    <row r="541" spans="1:37" ht="11.25" customHeight="1">
      <c r="A541" s="205"/>
      <c r="B541" s="204"/>
      <c r="C541" s="196"/>
      <c r="D541" s="196"/>
      <c r="E541" s="196"/>
      <c r="F541" s="196"/>
      <c r="G541" s="196"/>
      <c r="H541" s="202"/>
      <c r="I541" s="203"/>
      <c r="J541" s="202"/>
      <c r="K541" s="201"/>
      <c r="L541" s="196"/>
      <c r="M541" s="196"/>
      <c r="N541" s="200"/>
      <c r="O541" s="200"/>
      <c r="P541" s="199"/>
      <c r="Q541" s="198"/>
      <c r="R541" s="198"/>
      <c r="S541" s="198"/>
      <c r="T541" s="198"/>
      <c r="U541" s="196"/>
      <c r="V541" s="197"/>
      <c r="W541" s="197"/>
      <c r="X541" s="197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</row>
    <row r="542" spans="1:37" ht="11.25" customHeight="1">
      <c r="A542" s="205"/>
      <c r="B542" s="204"/>
      <c r="C542" s="196"/>
      <c r="D542" s="196"/>
      <c r="E542" s="196"/>
      <c r="F542" s="196"/>
      <c r="G542" s="196"/>
      <c r="H542" s="202"/>
      <c r="I542" s="203"/>
      <c r="J542" s="202"/>
      <c r="K542" s="201"/>
      <c r="L542" s="196"/>
      <c r="M542" s="196"/>
      <c r="N542" s="200"/>
      <c r="O542" s="200"/>
      <c r="P542" s="199"/>
      <c r="Q542" s="198"/>
      <c r="R542" s="198"/>
      <c r="S542" s="198"/>
      <c r="T542" s="198"/>
      <c r="U542" s="196"/>
      <c r="V542" s="197"/>
      <c r="W542" s="197"/>
      <c r="X542" s="197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</row>
    <row r="543" spans="1:37" ht="11.25" customHeight="1">
      <c r="A543" s="205"/>
      <c r="B543" s="204"/>
      <c r="C543" s="196"/>
      <c r="D543" s="196"/>
      <c r="E543" s="196"/>
      <c r="F543" s="196"/>
      <c r="G543" s="196"/>
      <c r="H543" s="202"/>
      <c r="I543" s="203"/>
      <c r="J543" s="202"/>
      <c r="K543" s="201"/>
      <c r="L543" s="196"/>
      <c r="M543" s="196"/>
      <c r="N543" s="200"/>
      <c r="O543" s="200"/>
      <c r="P543" s="199"/>
      <c r="Q543" s="198"/>
      <c r="R543" s="198"/>
      <c r="S543" s="198"/>
      <c r="T543" s="198"/>
      <c r="U543" s="196"/>
      <c r="V543" s="197"/>
      <c r="W543" s="197"/>
      <c r="X543" s="197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</row>
    <row r="544" spans="1:37" ht="11.25" customHeight="1">
      <c r="A544" s="205"/>
      <c r="B544" s="204"/>
      <c r="C544" s="196"/>
      <c r="D544" s="196"/>
      <c r="E544" s="196"/>
      <c r="F544" s="196"/>
      <c r="G544" s="196"/>
      <c r="H544" s="202"/>
      <c r="I544" s="203"/>
      <c r="J544" s="202"/>
      <c r="K544" s="201"/>
      <c r="L544" s="196"/>
      <c r="M544" s="196"/>
      <c r="N544" s="200"/>
      <c r="O544" s="200"/>
      <c r="P544" s="199"/>
      <c r="Q544" s="198"/>
      <c r="R544" s="198"/>
      <c r="S544" s="198"/>
      <c r="T544" s="198"/>
      <c r="U544" s="196"/>
      <c r="V544" s="197"/>
      <c r="W544" s="197"/>
      <c r="X544" s="197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</row>
    <row r="545" spans="1:37" ht="11.25" customHeight="1">
      <c r="A545" s="205"/>
      <c r="B545" s="204"/>
      <c r="C545" s="196"/>
      <c r="D545" s="196"/>
      <c r="E545" s="196"/>
      <c r="F545" s="196"/>
      <c r="G545" s="196"/>
      <c r="H545" s="202"/>
      <c r="I545" s="203"/>
      <c r="J545" s="202"/>
      <c r="K545" s="201"/>
      <c r="L545" s="196"/>
      <c r="M545" s="196"/>
      <c r="N545" s="200"/>
      <c r="O545" s="200"/>
      <c r="P545" s="199"/>
      <c r="Q545" s="198"/>
      <c r="R545" s="198"/>
      <c r="S545" s="198"/>
      <c r="T545" s="198"/>
      <c r="U545" s="196"/>
      <c r="V545" s="197"/>
      <c r="W545" s="197"/>
      <c r="X545" s="197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</row>
    <row r="546" spans="1:37" ht="11.25" customHeight="1">
      <c r="A546" s="205"/>
      <c r="B546" s="204"/>
      <c r="C546" s="196"/>
      <c r="D546" s="196"/>
      <c r="E546" s="196"/>
      <c r="F546" s="196"/>
      <c r="G546" s="196"/>
      <c r="H546" s="202"/>
      <c r="I546" s="203"/>
      <c r="J546" s="202"/>
      <c r="K546" s="201"/>
      <c r="L546" s="196"/>
      <c r="M546" s="196"/>
      <c r="N546" s="200"/>
      <c r="O546" s="200"/>
      <c r="P546" s="199"/>
      <c r="Q546" s="198"/>
      <c r="R546" s="198"/>
      <c r="S546" s="198"/>
      <c r="T546" s="198"/>
      <c r="U546" s="196"/>
      <c r="V546" s="197"/>
      <c r="W546" s="197"/>
      <c r="X546" s="197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</row>
    <row r="547" spans="1:37" ht="11.25" customHeight="1">
      <c r="A547" s="205"/>
      <c r="B547" s="204"/>
      <c r="C547" s="196"/>
      <c r="D547" s="196"/>
      <c r="E547" s="196"/>
      <c r="F547" s="196"/>
      <c r="G547" s="196"/>
      <c r="H547" s="202"/>
      <c r="I547" s="203"/>
      <c r="J547" s="202"/>
      <c r="K547" s="201"/>
      <c r="L547" s="196"/>
      <c r="M547" s="196"/>
      <c r="N547" s="200"/>
      <c r="O547" s="200"/>
      <c r="P547" s="199"/>
      <c r="Q547" s="198"/>
      <c r="R547" s="198"/>
      <c r="S547" s="198"/>
      <c r="T547" s="198"/>
      <c r="U547" s="196"/>
      <c r="V547" s="197"/>
      <c r="W547" s="197"/>
      <c r="X547" s="197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</row>
    <row r="548" spans="1:37" ht="11.25" customHeight="1">
      <c r="A548" s="205"/>
      <c r="B548" s="204"/>
      <c r="C548" s="196"/>
      <c r="D548" s="196"/>
      <c r="E548" s="196"/>
      <c r="F548" s="196"/>
      <c r="G548" s="196"/>
      <c r="H548" s="202"/>
      <c r="I548" s="203"/>
      <c r="J548" s="202"/>
      <c r="K548" s="201"/>
      <c r="L548" s="196"/>
      <c r="M548" s="196"/>
      <c r="N548" s="200"/>
      <c r="O548" s="200"/>
      <c r="P548" s="199"/>
      <c r="Q548" s="198"/>
      <c r="R548" s="198"/>
      <c r="S548" s="198"/>
      <c r="T548" s="198"/>
      <c r="U548" s="196"/>
      <c r="V548" s="197"/>
      <c r="W548" s="197"/>
      <c r="X548" s="197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</row>
    <row r="549" spans="1:37" ht="11.25" customHeight="1">
      <c r="A549" s="205"/>
      <c r="B549" s="204"/>
      <c r="C549" s="196"/>
      <c r="D549" s="196"/>
      <c r="E549" s="196"/>
      <c r="F549" s="196"/>
      <c r="G549" s="196"/>
      <c r="H549" s="202"/>
      <c r="I549" s="203"/>
      <c r="J549" s="202"/>
      <c r="K549" s="201"/>
      <c r="L549" s="196"/>
      <c r="M549" s="196"/>
      <c r="N549" s="200"/>
      <c r="O549" s="200"/>
      <c r="P549" s="199"/>
      <c r="Q549" s="198"/>
      <c r="R549" s="198"/>
      <c r="S549" s="198"/>
      <c r="T549" s="198"/>
      <c r="U549" s="196"/>
      <c r="V549" s="197"/>
      <c r="W549" s="197"/>
      <c r="X549" s="197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</row>
    <row r="550" spans="1:37" ht="11.25" customHeight="1">
      <c r="A550" s="205"/>
      <c r="B550" s="204"/>
      <c r="C550" s="196"/>
      <c r="D550" s="196"/>
      <c r="E550" s="196"/>
      <c r="F550" s="196"/>
      <c r="G550" s="196"/>
      <c r="H550" s="202"/>
      <c r="I550" s="203"/>
      <c r="J550" s="202"/>
      <c r="K550" s="201"/>
      <c r="L550" s="196"/>
      <c r="M550" s="196"/>
      <c r="N550" s="200"/>
      <c r="O550" s="200"/>
      <c r="P550" s="199"/>
      <c r="Q550" s="198"/>
      <c r="R550" s="198"/>
      <c r="S550" s="198"/>
      <c r="T550" s="198"/>
      <c r="U550" s="196"/>
      <c r="V550" s="197"/>
      <c r="W550" s="197"/>
      <c r="X550" s="197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</row>
    <row r="551" spans="1:37" ht="11.25" customHeight="1">
      <c r="A551" s="205"/>
      <c r="B551" s="204"/>
      <c r="C551" s="196"/>
      <c r="D551" s="196"/>
      <c r="E551" s="196"/>
      <c r="F551" s="196"/>
      <c r="G551" s="196"/>
      <c r="H551" s="202"/>
      <c r="I551" s="203"/>
      <c r="J551" s="202"/>
      <c r="K551" s="201"/>
      <c r="L551" s="196"/>
      <c r="M551" s="196"/>
      <c r="N551" s="200"/>
      <c r="O551" s="200"/>
      <c r="P551" s="199"/>
      <c r="Q551" s="198"/>
      <c r="R551" s="198"/>
      <c r="S551" s="198"/>
      <c r="T551" s="198"/>
      <c r="U551" s="196"/>
      <c r="V551" s="197"/>
      <c r="W551" s="197"/>
      <c r="X551" s="197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</row>
    <row r="552" spans="1:37" ht="11.25" customHeight="1">
      <c r="A552" s="205"/>
      <c r="B552" s="204"/>
      <c r="C552" s="196"/>
      <c r="D552" s="196"/>
      <c r="E552" s="196"/>
      <c r="F552" s="196"/>
      <c r="G552" s="196"/>
      <c r="H552" s="202"/>
      <c r="I552" s="203"/>
      <c r="J552" s="202"/>
      <c r="K552" s="201"/>
      <c r="L552" s="196"/>
      <c r="M552" s="196"/>
      <c r="N552" s="200"/>
      <c r="O552" s="200"/>
      <c r="P552" s="199"/>
      <c r="Q552" s="198"/>
      <c r="R552" s="198"/>
      <c r="S552" s="198"/>
      <c r="T552" s="198"/>
      <c r="U552" s="196"/>
      <c r="V552" s="197"/>
      <c r="W552" s="197"/>
      <c r="X552" s="197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</row>
    <row r="553" spans="1:37" ht="11.25" customHeight="1">
      <c r="A553" s="205"/>
      <c r="B553" s="204"/>
      <c r="C553" s="196"/>
      <c r="D553" s="196"/>
      <c r="E553" s="196"/>
      <c r="F553" s="196"/>
      <c r="G553" s="196"/>
      <c r="H553" s="202"/>
      <c r="I553" s="203"/>
      <c r="J553" s="202"/>
      <c r="K553" s="201"/>
      <c r="L553" s="196"/>
      <c r="M553" s="196"/>
      <c r="N553" s="200"/>
      <c r="O553" s="200"/>
      <c r="P553" s="199"/>
      <c r="Q553" s="198"/>
      <c r="R553" s="198"/>
      <c r="S553" s="198"/>
      <c r="T553" s="198"/>
      <c r="U553" s="196"/>
      <c r="V553" s="197"/>
      <c r="W553" s="197"/>
      <c r="X553" s="197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</row>
    <row r="554" spans="1:37" ht="11.25" customHeight="1">
      <c r="A554" s="205"/>
      <c r="B554" s="204"/>
      <c r="C554" s="196"/>
      <c r="D554" s="196"/>
      <c r="E554" s="196"/>
      <c r="F554" s="196"/>
      <c r="G554" s="196"/>
      <c r="H554" s="202"/>
      <c r="I554" s="203"/>
      <c r="J554" s="202"/>
      <c r="K554" s="201"/>
      <c r="L554" s="196"/>
      <c r="M554" s="196"/>
      <c r="N554" s="200"/>
      <c r="O554" s="200"/>
      <c r="P554" s="199"/>
      <c r="Q554" s="198"/>
      <c r="R554" s="198"/>
      <c r="S554" s="198"/>
      <c r="T554" s="198"/>
      <c r="U554" s="196"/>
      <c r="V554" s="197"/>
      <c r="W554" s="197"/>
      <c r="X554" s="197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</row>
    <row r="555" spans="1:37" ht="11.25" customHeight="1">
      <c r="A555" s="205"/>
      <c r="B555" s="204"/>
      <c r="C555" s="196"/>
      <c r="D555" s="196"/>
      <c r="E555" s="196"/>
      <c r="F555" s="196"/>
      <c r="G555" s="196"/>
      <c r="H555" s="202"/>
      <c r="I555" s="203"/>
      <c r="J555" s="202"/>
      <c r="K555" s="201"/>
      <c r="L555" s="196"/>
      <c r="M555" s="196"/>
      <c r="N555" s="200"/>
      <c r="O555" s="200"/>
      <c r="P555" s="199"/>
      <c r="Q555" s="198"/>
      <c r="R555" s="198"/>
      <c r="S555" s="198"/>
      <c r="T555" s="198"/>
      <c r="U555" s="196"/>
      <c r="V555" s="197"/>
      <c r="W555" s="197"/>
      <c r="X555" s="197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</row>
    <row r="556" spans="1:37" ht="11.25" customHeight="1">
      <c r="A556" s="205"/>
      <c r="B556" s="204"/>
      <c r="C556" s="196"/>
      <c r="D556" s="196"/>
      <c r="E556" s="196"/>
      <c r="F556" s="196"/>
      <c r="G556" s="196"/>
      <c r="H556" s="202"/>
      <c r="I556" s="203"/>
      <c r="J556" s="202"/>
      <c r="K556" s="201"/>
      <c r="L556" s="196"/>
      <c r="M556" s="196"/>
      <c r="N556" s="200"/>
      <c r="O556" s="200"/>
      <c r="P556" s="199"/>
      <c r="Q556" s="198"/>
      <c r="R556" s="198"/>
      <c r="S556" s="198"/>
      <c r="T556" s="198"/>
      <c r="U556" s="196"/>
      <c r="V556" s="197"/>
      <c r="W556" s="197"/>
      <c r="X556" s="197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</row>
    <row r="557" spans="1:37" ht="11.25" customHeight="1">
      <c r="A557" s="205"/>
      <c r="B557" s="204"/>
      <c r="C557" s="196"/>
      <c r="D557" s="196"/>
      <c r="E557" s="196"/>
      <c r="F557" s="196"/>
      <c r="G557" s="196"/>
      <c r="H557" s="202"/>
      <c r="I557" s="203"/>
      <c r="J557" s="202"/>
      <c r="K557" s="201"/>
      <c r="L557" s="196"/>
      <c r="M557" s="196"/>
      <c r="N557" s="200"/>
      <c r="O557" s="200"/>
      <c r="P557" s="199"/>
      <c r="Q557" s="198"/>
      <c r="R557" s="198"/>
      <c r="S557" s="198"/>
      <c r="T557" s="198"/>
      <c r="U557" s="196"/>
      <c r="V557" s="197"/>
      <c r="W557" s="197"/>
      <c r="X557" s="197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</row>
    <row r="558" spans="1:37" ht="11.25" customHeight="1">
      <c r="A558" s="205"/>
      <c r="B558" s="204"/>
      <c r="C558" s="196"/>
      <c r="D558" s="196"/>
      <c r="E558" s="196"/>
      <c r="F558" s="196"/>
      <c r="G558" s="196"/>
      <c r="H558" s="202"/>
      <c r="I558" s="203"/>
      <c r="J558" s="202"/>
      <c r="K558" s="201"/>
      <c r="L558" s="196"/>
      <c r="M558" s="196"/>
      <c r="N558" s="200"/>
      <c r="O558" s="200"/>
      <c r="P558" s="199"/>
      <c r="Q558" s="198"/>
      <c r="R558" s="198"/>
      <c r="S558" s="198"/>
      <c r="T558" s="198"/>
      <c r="U558" s="196"/>
      <c r="V558" s="197"/>
      <c r="W558" s="197"/>
      <c r="X558" s="197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</row>
    <row r="559" spans="1:37" ht="11.25" customHeight="1">
      <c r="A559" s="205"/>
      <c r="B559" s="204"/>
      <c r="C559" s="196"/>
      <c r="D559" s="196"/>
      <c r="E559" s="196"/>
      <c r="F559" s="196"/>
      <c r="G559" s="196"/>
      <c r="H559" s="202"/>
      <c r="I559" s="203"/>
      <c r="J559" s="202"/>
      <c r="K559" s="201"/>
      <c r="L559" s="196"/>
      <c r="M559" s="196"/>
      <c r="N559" s="200"/>
      <c r="O559" s="200"/>
      <c r="P559" s="199"/>
      <c r="Q559" s="198"/>
      <c r="R559" s="198"/>
      <c r="S559" s="198"/>
      <c r="T559" s="198"/>
      <c r="U559" s="196"/>
      <c r="V559" s="197"/>
      <c r="W559" s="197"/>
      <c r="X559" s="197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</row>
    <row r="560" spans="1:37" ht="11.25" customHeight="1">
      <c r="A560" s="205"/>
      <c r="B560" s="204"/>
      <c r="C560" s="196"/>
      <c r="D560" s="196"/>
      <c r="E560" s="196"/>
      <c r="F560" s="196"/>
      <c r="G560" s="196"/>
      <c r="H560" s="202"/>
      <c r="I560" s="203"/>
      <c r="J560" s="202"/>
      <c r="K560" s="201"/>
      <c r="L560" s="196"/>
      <c r="M560" s="196"/>
      <c r="N560" s="200"/>
      <c r="O560" s="200"/>
      <c r="P560" s="199"/>
      <c r="Q560" s="198"/>
      <c r="R560" s="198"/>
      <c r="S560" s="198"/>
      <c r="T560" s="198"/>
      <c r="U560" s="196"/>
      <c r="V560" s="197"/>
      <c r="W560" s="197"/>
      <c r="X560" s="197"/>
      <c r="Y560" s="196"/>
      <c r="Z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</row>
    <row r="561" spans="1:37" ht="11.25" customHeight="1">
      <c r="A561" s="205"/>
      <c r="B561" s="204"/>
      <c r="C561" s="196"/>
      <c r="D561" s="196"/>
      <c r="E561" s="196"/>
      <c r="F561" s="196"/>
      <c r="G561" s="196"/>
      <c r="H561" s="202"/>
      <c r="I561" s="203"/>
      <c r="J561" s="202"/>
      <c r="K561" s="201"/>
      <c r="L561" s="196"/>
      <c r="M561" s="196"/>
      <c r="N561" s="200"/>
      <c r="O561" s="200"/>
      <c r="P561" s="199"/>
      <c r="Q561" s="198"/>
      <c r="R561" s="198"/>
      <c r="S561" s="198"/>
      <c r="T561" s="198"/>
      <c r="U561" s="196"/>
      <c r="V561" s="197"/>
      <c r="W561" s="197"/>
      <c r="X561" s="197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</row>
    <row r="562" spans="1:37" ht="11.25" customHeight="1">
      <c r="A562" s="205"/>
      <c r="B562" s="204"/>
      <c r="C562" s="196"/>
      <c r="D562" s="196"/>
      <c r="E562" s="196"/>
      <c r="F562" s="196"/>
      <c r="G562" s="196"/>
      <c r="H562" s="202"/>
      <c r="I562" s="203"/>
      <c r="J562" s="202"/>
      <c r="K562" s="201"/>
      <c r="L562" s="196"/>
      <c r="M562" s="196"/>
      <c r="N562" s="200"/>
      <c r="O562" s="200"/>
      <c r="P562" s="199"/>
      <c r="Q562" s="198"/>
      <c r="R562" s="198"/>
      <c r="S562" s="198"/>
      <c r="T562" s="198"/>
      <c r="U562" s="196"/>
      <c r="V562" s="197"/>
      <c r="W562" s="197"/>
      <c r="X562" s="197"/>
      <c r="Y562" s="196"/>
      <c r="Z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</row>
    <row r="563" spans="1:37" ht="11.25" customHeight="1">
      <c r="A563" s="205"/>
      <c r="B563" s="204"/>
      <c r="C563" s="196"/>
      <c r="D563" s="196"/>
      <c r="E563" s="196"/>
      <c r="F563" s="196"/>
      <c r="G563" s="196"/>
      <c r="H563" s="202"/>
      <c r="I563" s="203"/>
      <c r="J563" s="202"/>
      <c r="K563" s="201"/>
      <c r="L563" s="196"/>
      <c r="M563" s="196"/>
      <c r="N563" s="200"/>
      <c r="O563" s="200"/>
      <c r="P563" s="199"/>
      <c r="Q563" s="198"/>
      <c r="R563" s="198"/>
      <c r="S563" s="198"/>
      <c r="T563" s="198"/>
      <c r="U563" s="196"/>
      <c r="V563" s="197"/>
      <c r="W563" s="197"/>
      <c r="X563" s="197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</row>
    <row r="564" spans="1:37" ht="11.25" customHeight="1">
      <c r="A564" s="205"/>
      <c r="B564" s="204"/>
      <c r="C564" s="196"/>
      <c r="D564" s="196"/>
      <c r="E564" s="196"/>
      <c r="F564" s="196"/>
      <c r="G564" s="196"/>
      <c r="H564" s="202"/>
      <c r="I564" s="203"/>
      <c r="J564" s="202"/>
      <c r="K564" s="201"/>
      <c r="L564" s="196"/>
      <c r="M564" s="196"/>
      <c r="N564" s="200"/>
      <c r="O564" s="200"/>
      <c r="P564" s="199"/>
      <c r="Q564" s="198"/>
      <c r="R564" s="198"/>
      <c r="S564" s="198"/>
      <c r="T564" s="198"/>
      <c r="U564" s="196"/>
      <c r="V564" s="197"/>
      <c r="W564" s="197"/>
      <c r="X564" s="197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</row>
    <row r="565" spans="1:37" ht="11.25" customHeight="1">
      <c r="A565" s="205"/>
      <c r="B565" s="204"/>
      <c r="C565" s="196"/>
      <c r="D565" s="196"/>
      <c r="E565" s="196"/>
      <c r="F565" s="196"/>
      <c r="G565" s="196"/>
      <c r="H565" s="202"/>
      <c r="I565" s="203"/>
      <c r="J565" s="202"/>
      <c r="K565" s="201"/>
      <c r="L565" s="196"/>
      <c r="M565" s="196"/>
      <c r="N565" s="200"/>
      <c r="O565" s="200"/>
      <c r="P565" s="199"/>
      <c r="Q565" s="198"/>
      <c r="R565" s="198"/>
      <c r="S565" s="198"/>
      <c r="T565" s="198"/>
      <c r="U565" s="196"/>
      <c r="V565" s="197"/>
      <c r="W565" s="197"/>
      <c r="X565" s="197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</row>
    <row r="566" spans="1:37" ht="11.25" customHeight="1">
      <c r="A566" s="205"/>
      <c r="B566" s="204"/>
      <c r="C566" s="196"/>
      <c r="D566" s="196"/>
      <c r="E566" s="196"/>
      <c r="F566" s="196"/>
      <c r="G566" s="196"/>
      <c r="H566" s="202"/>
      <c r="I566" s="203"/>
      <c r="J566" s="202"/>
      <c r="K566" s="201"/>
      <c r="L566" s="196"/>
      <c r="M566" s="196"/>
      <c r="N566" s="200"/>
      <c r="O566" s="200"/>
      <c r="P566" s="199"/>
      <c r="Q566" s="198"/>
      <c r="R566" s="198"/>
      <c r="S566" s="198"/>
      <c r="T566" s="198"/>
      <c r="U566" s="196"/>
      <c r="V566" s="197"/>
      <c r="W566" s="197"/>
      <c r="X566" s="197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</row>
    <row r="567" spans="1:37" ht="11.25" customHeight="1">
      <c r="A567" s="205"/>
      <c r="B567" s="204"/>
      <c r="C567" s="196"/>
      <c r="D567" s="196"/>
      <c r="E567" s="196"/>
      <c r="F567" s="196"/>
      <c r="G567" s="196"/>
      <c r="H567" s="202"/>
      <c r="I567" s="203"/>
      <c r="J567" s="202"/>
      <c r="K567" s="201"/>
      <c r="L567" s="196"/>
      <c r="M567" s="196"/>
      <c r="N567" s="200"/>
      <c r="O567" s="200"/>
      <c r="P567" s="199"/>
      <c r="Q567" s="198"/>
      <c r="R567" s="198"/>
      <c r="S567" s="198"/>
      <c r="T567" s="198"/>
      <c r="U567" s="196"/>
      <c r="V567" s="197"/>
      <c r="W567" s="197"/>
      <c r="X567" s="197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</row>
    <row r="568" spans="1:37" ht="11.25" customHeight="1">
      <c r="A568" s="205"/>
      <c r="B568" s="204"/>
      <c r="C568" s="196"/>
      <c r="D568" s="196"/>
      <c r="E568" s="196"/>
      <c r="F568" s="196"/>
      <c r="G568" s="196"/>
      <c r="H568" s="202"/>
      <c r="I568" s="203"/>
      <c r="J568" s="202"/>
      <c r="K568" s="201"/>
      <c r="L568" s="196"/>
      <c r="M568" s="196"/>
      <c r="N568" s="200"/>
      <c r="O568" s="200"/>
      <c r="P568" s="199"/>
      <c r="Q568" s="198"/>
      <c r="R568" s="198"/>
      <c r="S568" s="198"/>
      <c r="T568" s="198"/>
      <c r="U568" s="196"/>
      <c r="V568" s="197"/>
      <c r="W568" s="197"/>
      <c r="X568" s="197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</row>
    <row r="569" spans="1:37" ht="11.25" customHeight="1">
      <c r="A569" s="205"/>
      <c r="B569" s="204"/>
      <c r="C569" s="196"/>
      <c r="D569" s="196"/>
      <c r="E569" s="196"/>
      <c r="F569" s="196"/>
      <c r="G569" s="196"/>
      <c r="H569" s="202"/>
      <c r="I569" s="203"/>
      <c r="J569" s="202"/>
      <c r="K569" s="201"/>
      <c r="L569" s="196"/>
      <c r="M569" s="196"/>
      <c r="N569" s="200"/>
      <c r="O569" s="200"/>
      <c r="P569" s="199"/>
      <c r="Q569" s="198"/>
      <c r="R569" s="198"/>
      <c r="S569" s="198"/>
      <c r="T569" s="198"/>
      <c r="U569" s="196"/>
      <c r="V569" s="197"/>
      <c r="W569" s="197"/>
      <c r="X569" s="197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</row>
    <row r="570" spans="1:37" ht="11.25" customHeight="1">
      <c r="A570" s="205"/>
      <c r="B570" s="204"/>
      <c r="C570" s="196"/>
      <c r="D570" s="196"/>
      <c r="E570" s="196"/>
      <c r="F570" s="196"/>
      <c r="G570" s="196"/>
      <c r="H570" s="202"/>
      <c r="I570" s="203"/>
      <c r="J570" s="202"/>
      <c r="K570" s="201"/>
      <c r="L570" s="196"/>
      <c r="M570" s="196"/>
      <c r="N570" s="200"/>
      <c r="O570" s="200"/>
      <c r="P570" s="199"/>
      <c r="Q570" s="198"/>
      <c r="R570" s="198"/>
      <c r="S570" s="198"/>
      <c r="T570" s="198"/>
      <c r="U570" s="196"/>
      <c r="V570" s="197"/>
      <c r="W570" s="197"/>
      <c r="X570" s="197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</row>
    <row r="571" spans="1:37" ht="11.25" customHeight="1">
      <c r="A571" s="205"/>
      <c r="B571" s="204"/>
      <c r="C571" s="196"/>
      <c r="D571" s="196"/>
      <c r="E571" s="196"/>
      <c r="F571" s="196"/>
      <c r="G571" s="196"/>
      <c r="H571" s="202"/>
      <c r="I571" s="203"/>
      <c r="J571" s="202"/>
      <c r="K571" s="201"/>
      <c r="L571" s="196"/>
      <c r="M571" s="196"/>
      <c r="N571" s="200"/>
      <c r="O571" s="200"/>
      <c r="P571" s="199"/>
      <c r="Q571" s="198"/>
      <c r="R571" s="198"/>
      <c r="S571" s="198"/>
      <c r="T571" s="198"/>
      <c r="U571" s="196"/>
      <c r="V571" s="197"/>
      <c r="W571" s="197"/>
      <c r="X571" s="197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</row>
    <row r="572" spans="1:37" ht="11.25" customHeight="1">
      <c r="A572" s="205"/>
      <c r="B572" s="204"/>
      <c r="C572" s="196"/>
      <c r="D572" s="196"/>
      <c r="E572" s="196"/>
      <c r="F572" s="196"/>
      <c r="G572" s="196"/>
      <c r="H572" s="202"/>
      <c r="I572" s="203"/>
      <c r="J572" s="202"/>
      <c r="K572" s="201"/>
      <c r="L572" s="196"/>
      <c r="M572" s="196"/>
      <c r="N572" s="200"/>
      <c r="O572" s="200"/>
      <c r="P572" s="199"/>
      <c r="Q572" s="198"/>
      <c r="R572" s="198"/>
      <c r="S572" s="198"/>
      <c r="T572" s="198"/>
      <c r="U572" s="196"/>
      <c r="V572" s="197"/>
      <c r="W572" s="197"/>
      <c r="X572" s="197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</row>
    <row r="573" spans="1:37" ht="11.25" customHeight="1">
      <c r="A573" s="205"/>
      <c r="B573" s="204"/>
      <c r="C573" s="196"/>
      <c r="D573" s="196"/>
      <c r="E573" s="196"/>
      <c r="F573" s="196"/>
      <c r="G573" s="196"/>
      <c r="H573" s="202"/>
      <c r="I573" s="203"/>
      <c r="J573" s="202"/>
      <c r="K573" s="201"/>
      <c r="L573" s="196"/>
      <c r="M573" s="196"/>
      <c r="N573" s="200"/>
      <c r="O573" s="200"/>
      <c r="P573" s="199"/>
      <c r="Q573" s="198"/>
      <c r="R573" s="198"/>
      <c r="S573" s="198"/>
      <c r="T573" s="198"/>
      <c r="U573" s="196"/>
      <c r="V573" s="197"/>
      <c r="W573" s="197"/>
      <c r="X573" s="197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</row>
    <row r="574" spans="1:37" ht="11.25" customHeight="1">
      <c r="A574" s="205"/>
      <c r="B574" s="204"/>
      <c r="C574" s="196"/>
      <c r="D574" s="196"/>
      <c r="E574" s="196"/>
      <c r="F574" s="196"/>
      <c r="G574" s="196"/>
      <c r="H574" s="202"/>
      <c r="I574" s="203"/>
      <c r="J574" s="202"/>
      <c r="K574" s="201"/>
      <c r="L574" s="196"/>
      <c r="M574" s="196"/>
      <c r="N574" s="200"/>
      <c r="O574" s="200"/>
      <c r="P574" s="199"/>
      <c r="Q574" s="198"/>
      <c r="R574" s="198"/>
      <c r="S574" s="198"/>
      <c r="T574" s="198"/>
      <c r="U574" s="196"/>
      <c r="V574" s="197"/>
      <c r="W574" s="197"/>
      <c r="X574" s="197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</row>
    <row r="575" spans="1:37" ht="11.25" customHeight="1">
      <c r="A575" s="205"/>
      <c r="B575" s="204"/>
      <c r="C575" s="196"/>
      <c r="D575" s="196"/>
      <c r="E575" s="196"/>
      <c r="F575" s="196"/>
      <c r="G575" s="196"/>
      <c r="H575" s="202"/>
      <c r="I575" s="203"/>
      <c r="J575" s="202"/>
      <c r="K575" s="201"/>
      <c r="L575" s="196"/>
      <c r="M575" s="196"/>
      <c r="N575" s="200"/>
      <c r="O575" s="200"/>
      <c r="P575" s="199"/>
      <c r="Q575" s="198"/>
      <c r="R575" s="198"/>
      <c r="S575" s="198"/>
      <c r="T575" s="198"/>
      <c r="U575" s="196"/>
      <c r="V575" s="197"/>
      <c r="W575" s="197"/>
      <c r="X575" s="197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</row>
    <row r="576" spans="1:37" ht="11.25" customHeight="1">
      <c r="A576" s="205"/>
      <c r="B576" s="204"/>
      <c r="C576" s="196"/>
      <c r="D576" s="196"/>
      <c r="E576" s="196"/>
      <c r="F576" s="196"/>
      <c r="G576" s="196"/>
      <c r="H576" s="202"/>
      <c r="I576" s="203"/>
      <c r="J576" s="202"/>
      <c r="K576" s="201"/>
      <c r="L576" s="196"/>
      <c r="M576" s="196"/>
      <c r="N576" s="200"/>
      <c r="O576" s="200"/>
      <c r="P576" s="199"/>
      <c r="Q576" s="198"/>
      <c r="R576" s="198"/>
      <c r="S576" s="198"/>
      <c r="T576" s="198"/>
      <c r="U576" s="196"/>
      <c r="V576" s="197"/>
      <c r="W576" s="197"/>
      <c r="X576" s="197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</row>
    <row r="577" spans="1:37" ht="11.25" customHeight="1">
      <c r="A577" s="205"/>
      <c r="B577" s="204"/>
      <c r="C577" s="196"/>
      <c r="D577" s="196"/>
      <c r="E577" s="196"/>
      <c r="F577" s="196"/>
      <c r="G577" s="196"/>
      <c r="H577" s="202"/>
      <c r="I577" s="203"/>
      <c r="J577" s="202"/>
      <c r="K577" s="201"/>
      <c r="L577" s="196"/>
      <c r="M577" s="196"/>
      <c r="N577" s="200"/>
      <c r="O577" s="200"/>
      <c r="P577" s="199"/>
      <c r="Q577" s="198"/>
      <c r="R577" s="198"/>
      <c r="S577" s="198"/>
      <c r="T577" s="198"/>
      <c r="U577" s="196"/>
      <c r="V577" s="197"/>
      <c r="W577" s="197"/>
      <c r="X577" s="197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</row>
    <row r="578" spans="1:37" ht="11.25" customHeight="1">
      <c r="A578" s="205"/>
      <c r="B578" s="204"/>
      <c r="C578" s="196"/>
      <c r="D578" s="196"/>
      <c r="E578" s="196"/>
      <c r="F578" s="196"/>
      <c r="G578" s="196"/>
      <c r="H578" s="202"/>
      <c r="I578" s="203"/>
      <c r="J578" s="202"/>
      <c r="K578" s="201"/>
      <c r="L578" s="196"/>
      <c r="M578" s="196"/>
      <c r="N578" s="200"/>
      <c r="O578" s="200"/>
      <c r="P578" s="199"/>
      <c r="Q578" s="198"/>
      <c r="R578" s="198"/>
      <c r="S578" s="198"/>
      <c r="T578" s="198"/>
      <c r="U578" s="196"/>
      <c r="V578" s="197"/>
      <c r="W578" s="197"/>
      <c r="X578" s="197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</row>
    <row r="579" spans="1:37" ht="11.25" customHeight="1">
      <c r="A579" s="205"/>
      <c r="B579" s="204"/>
      <c r="C579" s="196"/>
      <c r="D579" s="196"/>
      <c r="E579" s="196"/>
      <c r="F579" s="196"/>
      <c r="G579" s="196"/>
      <c r="H579" s="202"/>
      <c r="I579" s="203"/>
      <c r="J579" s="202"/>
      <c r="K579" s="201"/>
      <c r="L579" s="196"/>
      <c r="M579" s="196"/>
      <c r="N579" s="200"/>
      <c r="O579" s="200"/>
      <c r="P579" s="199"/>
      <c r="Q579" s="198"/>
      <c r="R579" s="198"/>
      <c r="S579" s="198"/>
      <c r="T579" s="198"/>
      <c r="U579" s="196"/>
      <c r="V579" s="197"/>
      <c r="W579" s="197"/>
      <c r="X579" s="197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</row>
    <row r="580" spans="1:37" ht="11.25" customHeight="1">
      <c r="A580" s="205"/>
      <c r="B580" s="204"/>
      <c r="C580" s="196"/>
      <c r="D580" s="196"/>
      <c r="E580" s="196"/>
      <c r="F580" s="196"/>
      <c r="G580" s="196"/>
      <c r="H580" s="202"/>
      <c r="I580" s="203"/>
      <c r="J580" s="202"/>
      <c r="K580" s="201"/>
      <c r="L580" s="196"/>
      <c r="M580" s="196"/>
      <c r="N580" s="200"/>
      <c r="O580" s="200"/>
      <c r="P580" s="199"/>
      <c r="Q580" s="198"/>
      <c r="R580" s="198"/>
      <c r="S580" s="198"/>
      <c r="T580" s="198"/>
      <c r="U580" s="196"/>
      <c r="V580" s="197"/>
      <c r="W580" s="197"/>
      <c r="X580" s="197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</row>
    <row r="581" spans="1:37" ht="11.25" customHeight="1">
      <c r="A581" s="205"/>
      <c r="B581" s="204"/>
      <c r="C581" s="196"/>
      <c r="D581" s="196"/>
      <c r="E581" s="196"/>
      <c r="F581" s="196"/>
      <c r="G581" s="196"/>
      <c r="H581" s="202"/>
      <c r="I581" s="203"/>
      <c r="J581" s="202"/>
      <c r="K581" s="201"/>
      <c r="L581" s="196"/>
      <c r="M581" s="196"/>
      <c r="N581" s="200"/>
      <c r="O581" s="200"/>
      <c r="P581" s="199"/>
      <c r="Q581" s="198"/>
      <c r="R581" s="198"/>
      <c r="S581" s="198"/>
      <c r="T581" s="198"/>
      <c r="U581" s="196"/>
      <c r="V581" s="197"/>
      <c r="W581" s="197"/>
      <c r="X581" s="197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</row>
    <row r="582" spans="1:37" ht="11.25" customHeight="1">
      <c r="A582" s="205"/>
      <c r="B582" s="204"/>
      <c r="C582" s="196"/>
      <c r="D582" s="196"/>
      <c r="E582" s="196"/>
      <c r="F582" s="196"/>
      <c r="G582" s="196"/>
      <c r="H582" s="202"/>
      <c r="I582" s="203"/>
      <c r="J582" s="202"/>
      <c r="K582" s="201"/>
      <c r="L582" s="196"/>
      <c r="M582" s="196"/>
      <c r="N582" s="200"/>
      <c r="O582" s="200"/>
      <c r="P582" s="199"/>
      <c r="Q582" s="198"/>
      <c r="R582" s="198"/>
      <c r="S582" s="198"/>
      <c r="T582" s="198"/>
      <c r="U582" s="196"/>
      <c r="V582" s="197"/>
      <c r="W582" s="197"/>
      <c r="X582" s="197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</row>
    <row r="583" spans="1:37" ht="11.25" customHeight="1">
      <c r="A583" s="205"/>
      <c r="B583" s="204"/>
      <c r="C583" s="196"/>
      <c r="D583" s="196"/>
      <c r="E583" s="196"/>
      <c r="F583" s="196"/>
      <c r="G583" s="196"/>
      <c r="H583" s="202"/>
      <c r="I583" s="203"/>
      <c r="J583" s="202"/>
      <c r="K583" s="201"/>
      <c r="L583" s="196"/>
      <c r="M583" s="196"/>
      <c r="N583" s="200"/>
      <c r="O583" s="200"/>
      <c r="P583" s="199"/>
      <c r="Q583" s="198"/>
      <c r="R583" s="198"/>
      <c r="S583" s="198"/>
      <c r="T583" s="198"/>
      <c r="U583" s="196"/>
      <c r="V583" s="197"/>
      <c r="W583" s="197"/>
      <c r="X583" s="197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</row>
    <row r="584" spans="1:37" ht="11.25" customHeight="1">
      <c r="A584" s="205"/>
      <c r="B584" s="204"/>
      <c r="C584" s="196"/>
      <c r="D584" s="196"/>
      <c r="E584" s="196"/>
      <c r="F584" s="196"/>
      <c r="G584" s="196"/>
      <c r="H584" s="202"/>
      <c r="I584" s="203"/>
      <c r="J584" s="202"/>
      <c r="K584" s="201"/>
      <c r="L584" s="196"/>
      <c r="M584" s="196"/>
      <c r="N584" s="200"/>
      <c r="O584" s="200"/>
      <c r="P584" s="199"/>
      <c r="Q584" s="198"/>
      <c r="R584" s="198"/>
      <c r="S584" s="198"/>
      <c r="T584" s="198"/>
      <c r="U584" s="196"/>
      <c r="V584" s="197"/>
      <c r="W584" s="197"/>
      <c r="X584" s="197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</row>
    <row r="585" spans="1:37" ht="11.25" customHeight="1">
      <c r="A585" s="205"/>
      <c r="B585" s="204"/>
      <c r="C585" s="196"/>
      <c r="D585" s="196"/>
      <c r="E585" s="196"/>
      <c r="F585" s="196"/>
      <c r="G585" s="196"/>
      <c r="H585" s="202"/>
      <c r="I585" s="203"/>
      <c r="J585" s="202"/>
      <c r="K585" s="201"/>
      <c r="L585" s="196"/>
      <c r="M585" s="196"/>
      <c r="N585" s="200"/>
      <c r="O585" s="200"/>
      <c r="P585" s="199"/>
      <c r="Q585" s="198"/>
      <c r="R585" s="198"/>
      <c r="S585" s="198"/>
      <c r="T585" s="198"/>
      <c r="U585" s="196"/>
      <c r="V585" s="197"/>
      <c r="W585" s="197"/>
      <c r="X585" s="197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</row>
    <row r="586" spans="1:37" ht="11.25" customHeight="1">
      <c r="A586" s="205"/>
      <c r="B586" s="204"/>
      <c r="C586" s="196"/>
      <c r="D586" s="196"/>
      <c r="E586" s="196"/>
      <c r="F586" s="196"/>
      <c r="G586" s="196"/>
      <c r="H586" s="202"/>
      <c r="I586" s="203"/>
      <c r="J586" s="202"/>
      <c r="K586" s="201"/>
      <c r="L586" s="196"/>
      <c r="M586" s="196"/>
      <c r="N586" s="200"/>
      <c r="O586" s="200"/>
      <c r="P586" s="199"/>
      <c r="Q586" s="198"/>
      <c r="R586" s="198"/>
      <c r="S586" s="198"/>
      <c r="T586" s="198"/>
      <c r="U586" s="196"/>
      <c r="V586" s="197"/>
      <c r="W586" s="197"/>
      <c r="X586" s="197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</row>
    <row r="587" spans="1:37" ht="11.25" customHeight="1">
      <c r="A587" s="205"/>
      <c r="B587" s="204"/>
      <c r="C587" s="196"/>
      <c r="D587" s="196"/>
      <c r="E587" s="196"/>
      <c r="F587" s="196"/>
      <c r="G587" s="196"/>
      <c r="H587" s="202"/>
      <c r="I587" s="203"/>
      <c r="J587" s="202"/>
      <c r="K587" s="201"/>
      <c r="L587" s="196"/>
      <c r="M587" s="196"/>
      <c r="N587" s="200"/>
      <c r="O587" s="200"/>
      <c r="P587" s="199"/>
      <c r="Q587" s="198"/>
      <c r="R587" s="198"/>
      <c r="S587" s="198"/>
      <c r="T587" s="198"/>
      <c r="U587" s="196"/>
      <c r="V587" s="197"/>
      <c r="W587" s="197"/>
      <c r="X587" s="197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</row>
    <row r="588" spans="1:37" ht="11.25" customHeight="1">
      <c r="A588" s="205"/>
      <c r="B588" s="204"/>
      <c r="C588" s="196"/>
      <c r="D588" s="196"/>
      <c r="E588" s="196"/>
      <c r="F588" s="196"/>
      <c r="G588" s="196"/>
      <c r="H588" s="202"/>
      <c r="I588" s="203"/>
      <c r="J588" s="202"/>
      <c r="K588" s="201"/>
      <c r="L588" s="196"/>
      <c r="M588" s="196"/>
      <c r="N588" s="200"/>
      <c r="O588" s="200"/>
      <c r="P588" s="199"/>
      <c r="Q588" s="198"/>
      <c r="R588" s="198"/>
      <c r="S588" s="198"/>
      <c r="T588" s="198"/>
      <c r="U588" s="196"/>
      <c r="V588" s="197"/>
      <c r="W588" s="197"/>
      <c r="X588" s="197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</row>
    <row r="589" spans="1:37" ht="11.25" customHeight="1">
      <c r="A589" s="205"/>
      <c r="B589" s="204"/>
      <c r="C589" s="196"/>
      <c r="D589" s="196"/>
      <c r="E589" s="196"/>
      <c r="F589" s="196"/>
      <c r="G589" s="196"/>
      <c r="H589" s="202"/>
      <c r="I589" s="203"/>
      <c r="J589" s="202"/>
      <c r="K589" s="201"/>
      <c r="L589" s="196"/>
      <c r="M589" s="196"/>
      <c r="N589" s="200"/>
      <c r="O589" s="200"/>
      <c r="P589" s="199"/>
      <c r="Q589" s="198"/>
      <c r="R589" s="198"/>
      <c r="S589" s="198"/>
      <c r="T589" s="198"/>
      <c r="U589" s="196"/>
      <c r="V589" s="197"/>
      <c r="W589" s="197"/>
      <c r="X589" s="197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</row>
    <row r="590" spans="1:37" ht="11.25" customHeight="1">
      <c r="A590" s="205"/>
      <c r="B590" s="204"/>
      <c r="C590" s="196"/>
      <c r="D590" s="196"/>
      <c r="E590" s="196"/>
      <c r="F590" s="196"/>
      <c r="G590" s="196"/>
      <c r="H590" s="202"/>
      <c r="I590" s="203"/>
      <c r="J590" s="202"/>
      <c r="K590" s="201"/>
      <c r="L590" s="196"/>
      <c r="M590" s="196"/>
      <c r="N590" s="200"/>
      <c r="O590" s="200"/>
      <c r="P590" s="199"/>
      <c r="Q590" s="198"/>
      <c r="R590" s="198"/>
      <c r="S590" s="198"/>
      <c r="T590" s="198"/>
      <c r="U590" s="196"/>
      <c r="V590" s="197"/>
      <c r="W590" s="197"/>
      <c r="X590" s="197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</row>
    <row r="591" spans="1:37" ht="11.25" customHeight="1">
      <c r="A591" s="205"/>
      <c r="B591" s="204"/>
      <c r="C591" s="196"/>
      <c r="D591" s="196"/>
      <c r="E591" s="196"/>
      <c r="F591" s="196"/>
      <c r="G591" s="196"/>
      <c r="H591" s="202"/>
      <c r="I591" s="203"/>
      <c r="J591" s="202"/>
      <c r="K591" s="201"/>
      <c r="L591" s="196"/>
      <c r="M591" s="196"/>
      <c r="N591" s="200"/>
      <c r="O591" s="200"/>
      <c r="P591" s="199"/>
      <c r="Q591" s="198"/>
      <c r="R591" s="198"/>
      <c r="S591" s="198"/>
      <c r="T591" s="198"/>
      <c r="U591" s="196"/>
      <c r="V591" s="197"/>
      <c r="W591" s="197"/>
      <c r="X591" s="197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</row>
    <row r="592" spans="1:37" ht="11.25" customHeight="1">
      <c r="A592" s="205"/>
      <c r="B592" s="204"/>
      <c r="C592" s="196"/>
      <c r="D592" s="196"/>
      <c r="E592" s="196"/>
      <c r="F592" s="196"/>
      <c r="G592" s="196"/>
      <c r="H592" s="202"/>
      <c r="I592" s="203"/>
      <c r="J592" s="202"/>
      <c r="K592" s="201"/>
      <c r="L592" s="196"/>
      <c r="M592" s="196"/>
      <c r="N592" s="200"/>
      <c r="O592" s="200"/>
      <c r="P592" s="199"/>
      <c r="Q592" s="198"/>
      <c r="R592" s="198"/>
      <c r="S592" s="198"/>
      <c r="T592" s="198"/>
      <c r="U592" s="196"/>
      <c r="V592" s="197"/>
      <c r="W592" s="197"/>
      <c r="X592" s="197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</row>
    <row r="593" spans="1:37" ht="11.25" customHeight="1">
      <c r="A593" s="205"/>
      <c r="B593" s="204"/>
      <c r="C593" s="196"/>
      <c r="D593" s="196"/>
      <c r="E593" s="196"/>
      <c r="F593" s="196"/>
      <c r="G593" s="196"/>
      <c r="H593" s="202"/>
      <c r="I593" s="203"/>
      <c r="J593" s="202"/>
      <c r="K593" s="201"/>
      <c r="L593" s="196"/>
      <c r="M593" s="196"/>
      <c r="N593" s="200"/>
      <c r="O593" s="200"/>
      <c r="P593" s="199"/>
      <c r="Q593" s="198"/>
      <c r="R593" s="198"/>
      <c r="S593" s="198"/>
      <c r="T593" s="198"/>
      <c r="U593" s="196"/>
      <c r="V593" s="197"/>
      <c r="W593" s="197"/>
      <c r="X593" s="197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</row>
    <row r="594" spans="1:37" ht="11.25" customHeight="1">
      <c r="A594" s="205"/>
      <c r="B594" s="204"/>
      <c r="C594" s="196"/>
      <c r="D594" s="196"/>
      <c r="E594" s="196"/>
      <c r="F594" s="196"/>
      <c r="G594" s="196"/>
      <c r="H594" s="202"/>
      <c r="I594" s="203"/>
      <c r="J594" s="202"/>
      <c r="K594" s="201"/>
      <c r="L594" s="196"/>
      <c r="M594" s="196"/>
      <c r="N594" s="200"/>
      <c r="O594" s="200"/>
      <c r="P594" s="199"/>
      <c r="Q594" s="198"/>
      <c r="R594" s="198"/>
      <c r="S594" s="198"/>
      <c r="T594" s="198"/>
      <c r="U594" s="196"/>
      <c r="V594" s="197"/>
      <c r="W594" s="197"/>
      <c r="X594" s="197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</row>
    <row r="595" spans="1:37" ht="11.25" customHeight="1">
      <c r="A595" s="205"/>
      <c r="B595" s="204"/>
      <c r="C595" s="196"/>
      <c r="D595" s="196"/>
      <c r="E595" s="196"/>
      <c r="F595" s="196"/>
      <c r="G595" s="196"/>
      <c r="H595" s="202"/>
      <c r="I595" s="203"/>
      <c r="J595" s="202"/>
      <c r="K595" s="201"/>
      <c r="L595" s="196"/>
      <c r="M595" s="196"/>
      <c r="N595" s="200"/>
      <c r="O595" s="200"/>
      <c r="P595" s="199"/>
      <c r="Q595" s="198"/>
      <c r="R595" s="198"/>
      <c r="S595" s="198"/>
      <c r="T595" s="198"/>
      <c r="U595" s="196"/>
      <c r="V595" s="197"/>
      <c r="W595" s="197"/>
      <c r="X595" s="197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</row>
    <row r="596" spans="1:37" ht="11.25" customHeight="1">
      <c r="A596" s="205"/>
      <c r="B596" s="204"/>
      <c r="C596" s="196"/>
      <c r="D596" s="196"/>
      <c r="E596" s="196"/>
      <c r="F596" s="196"/>
      <c r="G596" s="196"/>
      <c r="H596" s="202"/>
      <c r="I596" s="203"/>
      <c r="J596" s="202"/>
      <c r="K596" s="201"/>
      <c r="L596" s="196"/>
      <c r="M596" s="196"/>
      <c r="N596" s="200"/>
      <c r="O596" s="200"/>
      <c r="P596" s="199"/>
      <c r="Q596" s="198"/>
      <c r="R596" s="198"/>
      <c r="S596" s="198"/>
      <c r="T596" s="198"/>
      <c r="U596" s="196"/>
      <c r="V596" s="197"/>
      <c r="W596" s="197"/>
      <c r="X596" s="197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</row>
    <row r="597" spans="1:37" ht="11.25" customHeight="1">
      <c r="A597" s="205"/>
      <c r="B597" s="204"/>
      <c r="C597" s="196"/>
      <c r="D597" s="196"/>
      <c r="E597" s="196"/>
      <c r="F597" s="196"/>
      <c r="G597" s="196"/>
      <c r="H597" s="202"/>
      <c r="I597" s="203"/>
      <c r="J597" s="202"/>
      <c r="K597" s="201"/>
      <c r="L597" s="196"/>
      <c r="M597" s="196"/>
      <c r="N597" s="200"/>
      <c r="O597" s="200"/>
      <c r="P597" s="199"/>
      <c r="Q597" s="198"/>
      <c r="R597" s="198"/>
      <c r="S597" s="198"/>
      <c r="T597" s="198"/>
      <c r="U597" s="196"/>
      <c r="V597" s="197"/>
      <c r="W597" s="197"/>
      <c r="X597" s="197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</row>
    <row r="598" spans="1:37" ht="11.25" customHeight="1">
      <c r="A598" s="205"/>
      <c r="B598" s="204"/>
      <c r="C598" s="196"/>
      <c r="D598" s="196"/>
      <c r="E598" s="196"/>
      <c r="F598" s="196"/>
      <c r="G598" s="196"/>
      <c r="H598" s="202"/>
      <c r="I598" s="203"/>
      <c r="J598" s="202"/>
      <c r="K598" s="201"/>
      <c r="L598" s="196"/>
      <c r="M598" s="196"/>
      <c r="N598" s="200"/>
      <c r="O598" s="200"/>
      <c r="P598" s="199"/>
      <c r="Q598" s="198"/>
      <c r="R598" s="198"/>
      <c r="S598" s="198"/>
      <c r="T598" s="198"/>
      <c r="U598" s="196"/>
      <c r="V598" s="197"/>
      <c r="W598" s="197"/>
      <c r="X598" s="197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</row>
    <row r="599" spans="1:37" ht="11.25" customHeight="1">
      <c r="A599" s="205"/>
      <c r="B599" s="204"/>
      <c r="C599" s="196"/>
      <c r="D599" s="196"/>
      <c r="E599" s="196"/>
      <c r="F599" s="196"/>
      <c r="G599" s="196"/>
      <c r="H599" s="202"/>
      <c r="I599" s="203"/>
      <c r="J599" s="202"/>
      <c r="K599" s="201"/>
      <c r="L599" s="196"/>
      <c r="M599" s="196"/>
      <c r="N599" s="200"/>
      <c r="O599" s="200"/>
      <c r="P599" s="199"/>
      <c r="Q599" s="198"/>
      <c r="R599" s="198"/>
      <c r="S599" s="198"/>
      <c r="T599" s="198"/>
      <c r="U599" s="196"/>
      <c r="V599" s="197"/>
      <c r="W599" s="197"/>
      <c r="X599" s="197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</row>
    <row r="600" spans="1:37" ht="11.25" customHeight="1">
      <c r="A600" s="205"/>
      <c r="B600" s="204"/>
      <c r="C600" s="196"/>
      <c r="D600" s="196"/>
      <c r="E600" s="196"/>
      <c r="F600" s="196"/>
      <c r="G600" s="196"/>
      <c r="H600" s="202"/>
      <c r="I600" s="203"/>
      <c r="J600" s="202"/>
      <c r="K600" s="201"/>
      <c r="L600" s="196"/>
      <c r="M600" s="196"/>
      <c r="N600" s="200"/>
      <c r="O600" s="200"/>
      <c r="P600" s="199"/>
      <c r="Q600" s="198"/>
      <c r="R600" s="198"/>
      <c r="S600" s="198"/>
      <c r="T600" s="198"/>
      <c r="U600" s="196"/>
      <c r="V600" s="197"/>
      <c r="W600" s="197"/>
      <c r="X600" s="197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</row>
    <row r="601" spans="1:37" ht="11.25" customHeight="1">
      <c r="A601" s="205"/>
      <c r="B601" s="204"/>
      <c r="C601" s="196"/>
      <c r="D601" s="196"/>
      <c r="E601" s="196"/>
      <c r="F601" s="196"/>
      <c r="G601" s="196"/>
      <c r="H601" s="202"/>
      <c r="I601" s="203"/>
      <c r="J601" s="202"/>
      <c r="K601" s="201"/>
      <c r="L601" s="196"/>
      <c r="M601" s="196"/>
      <c r="N601" s="200"/>
      <c r="O601" s="200"/>
      <c r="P601" s="199"/>
      <c r="Q601" s="198"/>
      <c r="R601" s="198"/>
      <c r="S601" s="198"/>
      <c r="T601" s="198"/>
      <c r="U601" s="196"/>
      <c r="V601" s="197"/>
      <c r="W601" s="197"/>
      <c r="X601" s="197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</row>
    <row r="602" spans="1:37" ht="11.25" customHeight="1">
      <c r="A602" s="205"/>
      <c r="B602" s="204"/>
      <c r="C602" s="196"/>
      <c r="D602" s="196"/>
      <c r="E602" s="196"/>
      <c r="F602" s="196"/>
      <c r="G602" s="196"/>
      <c r="H602" s="202"/>
      <c r="I602" s="203"/>
      <c r="J602" s="202"/>
      <c r="K602" s="201"/>
      <c r="L602" s="196"/>
      <c r="M602" s="196"/>
      <c r="N602" s="200"/>
      <c r="O602" s="200"/>
      <c r="P602" s="199"/>
      <c r="Q602" s="198"/>
      <c r="R602" s="198"/>
      <c r="S602" s="198"/>
      <c r="T602" s="198"/>
      <c r="U602" s="196"/>
      <c r="V602" s="197"/>
      <c r="W602" s="197"/>
      <c r="X602" s="197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</row>
    <row r="603" spans="1:37" ht="11.25" customHeight="1">
      <c r="A603" s="205"/>
      <c r="B603" s="204"/>
      <c r="C603" s="196"/>
      <c r="D603" s="196"/>
      <c r="E603" s="196"/>
      <c r="F603" s="196"/>
      <c r="G603" s="196"/>
      <c r="H603" s="202"/>
      <c r="I603" s="203"/>
      <c r="J603" s="202"/>
      <c r="K603" s="201"/>
      <c r="L603" s="196"/>
      <c r="M603" s="196"/>
      <c r="N603" s="200"/>
      <c r="O603" s="200"/>
      <c r="P603" s="199"/>
      <c r="Q603" s="198"/>
      <c r="R603" s="198"/>
      <c r="S603" s="198"/>
      <c r="T603" s="198"/>
      <c r="U603" s="196"/>
      <c r="V603" s="197"/>
      <c r="W603" s="197"/>
      <c r="X603" s="197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</row>
    <row r="604" spans="1:37" ht="11.25" customHeight="1">
      <c r="A604" s="205"/>
      <c r="B604" s="204"/>
      <c r="C604" s="196"/>
      <c r="D604" s="196"/>
      <c r="E604" s="196"/>
      <c r="F604" s="196"/>
      <c r="G604" s="196"/>
      <c r="H604" s="202"/>
      <c r="I604" s="203"/>
      <c r="J604" s="202"/>
      <c r="K604" s="201"/>
      <c r="L604" s="196"/>
      <c r="M604" s="196"/>
      <c r="N604" s="200"/>
      <c r="O604" s="200"/>
      <c r="P604" s="199"/>
      <c r="Q604" s="198"/>
      <c r="R604" s="198"/>
      <c r="S604" s="198"/>
      <c r="T604" s="198"/>
      <c r="U604" s="196"/>
      <c r="V604" s="197"/>
      <c r="W604" s="197"/>
      <c r="X604" s="197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</row>
    <row r="605" spans="1:37" ht="11.25" customHeight="1">
      <c r="A605" s="205"/>
      <c r="B605" s="204"/>
      <c r="C605" s="196"/>
      <c r="D605" s="196"/>
      <c r="E605" s="196"/>
      <c r="F605" s="196"/>
      <c r="G605" s="196"/>
      <c r="H605" s="202"/>
      <c r="I605" s="203"/>
      <c r="J605" s="202"/>
      <c r="K605" s="201"/>
      <c r="L605" s="196"/>
      <c r="M605" s="196"/>
      <c r="N605" s="200"/>
      <c r="O605" s="200"/>
      <c r="P605" s="199"/>
      <c r="Q605" s="198"/>
      <c r="R605" s="198"/>
      <c r="S605" s="198"/>
      <c r="T605" s="198"/>
      <c r="U605" s="196"/>
      <c r="V605" s="197"/>
      <c r="W605" s="197"/>
      <c r="X605" s="197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</row>
    <row r="606" spans="1:37" ht="11.25" customHeight="1">
      <c r="A606" s="205"/>
      <c r="B606" s="204"/>
      <c r="C606" s="196"/>
      <c r="D606" s="196"/>
      <c r="E606" s="196"/>
      <c r="F606" s="196"/>
      <c r="G606" s="196"/>
      <c r="H606" s="202"/>
      <c r="I606" s="203"/>
      <c r="J606" s="202"/>
      <c r="K606" s="201"/>
      <c r="L606" s="196"/>
      <c r="M606" s="196"/>
      <c r="N606" s="200"/>
      <c r="O606" s="200"/>
      <c r="P606" s="199"/>
      <c r="Q606" s="198"/>
      <c r="R606" s="198"/>
      <c r="S606" s="198"/>
      <c r="T606" s="198"/>
      <c r="U606" s="196"/>
      <c r="V606" s="197"/>
      <c r="W606" s="197"/>
      <c r="X606" s="197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</row>
    <row r="607" spans="1:37" ht="11.25" customHeight="1">
      <c r="A607" s="205"/>
      <c r="B607" s="204"/>
      <c r="C607" s="196"/>
      <c r="D607" s="196"/>
      <c r="E607" s="196"/>
      <c r="F607" s="196"/>
      <c r="G607" s="196"/>
      <c r="H607" s="202"/>
      <c r="I607" s="203"/>
      <c r="J607" s="202"/>
      <c r="K607" s="201"/>
      <c r="L607" s="196"/>
      <c r="M607" s="196"/>
      <c r="N607" s="200"/>
      <c r="O607" s="200"/>
      <c r="P607" s="199"/>
      <c r="Q607" s="198"/>
      <c r="R607" s="198"/>
      <c r="S607" s="198"/>
      <c r="T607" s="198"/>
      <c r="U607" s="196"/>
      <c r="V607" s="197"/>
      <c r="W607" s="197"/>
      <c r="X607" s="197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</row>
    <row r="608" spans="1:37" ht="11.25" customHeight="1">
      <c r="A608" s="205"/>
      <c r="B608" s="204"/>
      <c r="C608" s="196"/>
      <c r="D608" s="196"/>
      <c r="E608" s="196"/>
      <c r="F608" s="196"/>
      <c r="G608" s="196"/>
      <c r="H608" s="202"/>
      <c r="I608" s="203"/>
      <c r="J608" s="202"/>
      <c r="K608" s="201"/>
      <c r="L608" s="196"/>
      <c r="M608" s="196"/>
      <c r="N608" s="200"/>
      <c r="O608" s="200"/>
      <c r="P608" s="199"/>
      <c r="Q608" s="198"/>
      <c r="R608" s="198"/>
      <c r="S608" s="198"/>
      <c r="T608" s="198"/>
      <c r="U608" s="196"/>
      <c r="V608" s="197"/>
      <c r="W608" s="197"/>
      <c r="X608" s="197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</row>
    <row r="609" spans="1:37" ht="11.25" customHeight="1">
      <c r="A609" s="205"/>
      <c r="B609" s="204"/>
      <c r="C609" s="196"/>
      <c r="D609" s="196"/>
      <c r="E609" s="196"/>
      <c r="F609" s="196"/>
      <c r="G609" s="196"/>
      <c r="H609" s="202"/>
      <c r="I609" s="203"/>
      <c r="J609" s="202"/>
      <c r="K609" s="201"/>
      <c r="L609" s="196"/>
      <c r="M609" s="196"/>
      <c r="N609" s="200"/>
      <c r="O609" s="200"/>
      <c r="P609" s="199"/>
      <c r="Q609" s="198"/>
      <c r="R609" s="198"/>
      <c r="S609" s="198"/>
      <c r="T609" s="198"/>
      <c r="U609" s="196"/>
      <c r="V609" s="197"/>
      <c r="W609" s="197"/>
      <c r="X609" s="197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</row>
    <row r="610" spans="1:37" ht="11.25" customHeight="1">
      <c r="A610" s="205"/>
      <c r="B610" s="204"/>
      <c r="C610" s="196"/>
      <c r="D610" s="196"/>
      <c r="E610" s="196"/>
      <c r="F610" s="196"/>
      <c r="G610" s="196"/>
      <c r="H610" s="202"/>
      <c r="I610" s="203"/>
      <c r="J610" s="202"/>
      <c r="K610" s="201"/>
      <c r="L610" s="196"/>
      <c r="M610" s="196"/>
      <c r="N610" s="200"/>
      <c r="O610" s="200"/>
      <c r="P610" s="199"/>
      <c r="Q610" s="198"/>
      <c r="R610" s="198"/>
      <c r="S610" s="198"/>
      <c r="T610" s="198"/>
      <c r="U610" s="196"/>
      <c r="V610" s="197"/>
      <c r="W610" s="197"/>
      <c r="X610" s="197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</row>
    <row r="611" spans="1:37" ht="11.25" customHeight="1">
      <c r="A611" s="205"/>
      <c r="B611" s="204"/>
      <c r="C611" s="196"/>
      <c r="D611" s="196"/>
      <c r="E611" s="196"/>
      <c r="F611" s="196"/>
      <c r="G611" s="196"/>
      <c r="H611" s="202"/>
      <c r="I611" s="203"/>
      <c r="J611" s="202"/>
      <c r="K611" s="201"/>
      <c r="L611" s="196"/>
      <c r="M611" s="196"/>
      <c r="N611" s="200"/>
      <c r="O611" s="200"/>
      <c r="P611" s="199"/>
      <c r="Q611" s="198"/>
      <c r="R611" s="198"/>
      <c r="S611" s="198"/>
      <c r="T611" s="198"/>
      <c r="U611" s="196"/>
      <c r="V611" s="197"/>
      <c r="W611" s="197"/>
      <c r="X611" s="197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</row>
    <row r="612" spans="1:37" ht="11.25" customHeight="1">
      <c r="A612" s="205"/>
      <c r="B612" s="204"/>
      <c r="C612" s="196"/>
      <c r="D612" s="196"/>
      <c r="E612" s="196"/>
      <c r="F612" s="196"/>
      <c r="G612" s="196"/>
      <c r="H612" s="202"/>
      <c r="I612" s="203"/>
      <c r="J612" s="202"/>
      <c r="K612" s="201"/>
      <c r="L612" s="196"/>
      <c r="M612" s="196"/>
      <c r="N612" s="200"/>
      <c r="O612" s="200"/>
      <c r="P612" s="199"/>
      <c r="Q612" s="198"/>
      <c r="R612" s="198"/>
      <c r="S612" s="198"/>
      <c r="T612" s="198"/>
      <c r="U612" s="196"/>
      <c r="V612" s="197"/>
      <c r="W612" s="197"/>
      <c r="X612" s="197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</row>
    <row r="613" spans="1:37" ht="11.25" customHeight="1">
      <c r="A613" s="205"/>
      <c r="B613" s="204"/>
      <c r="C613" s="196"/>
      <c r="D613" s="196"/>
      <c r="E613" s="196"/>
      <c r="F613" s="196"/>
      <c r="G613" s="196"/>
      <c r="H613" s="202"/>
      <c r="I613" s="203"/>
      <c r="J613" s="202"/>
      <c r="K613" s="201"/>
      <c r="L613" s="196"/>
      <c r="M613" s="196"/>
      <c r="N613" s="200"/>
      <c r="O613" s="200"/>
      <c r="P613" s="199"/>
      <c r="Q613" s="198"/>
      <c r="R613" s="198"/>
      <c r="S613" s="198"/>
      <c r="T613" s="198"/>
      <c r="U613" s="196"/>
      <c r="V613" s="197"/>
      <c r="W613" s="197"/>
      <c r="X613" s="197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</row>
    <row r="614" spans="1:37" ht="11.25" customHeight="1">
      <c r="A614" s="205"/>
      <c r="B614" s="204"/>
      <c r="C614" s="196"/>
      <c r="D614" s="196"/>
      <c r="E614" s="196"/>
      <c r="F614" s="196"/>
      <c r="G614" s="196"/>
      <c r="H614" s="202"/>
      <c r="I614" s="203"/>
      <c r="J614" s="202"/>
      <c r="K614" s="201"/>
      <c r="L614" s="196"/>
      <c r="M614" s="196"/>
      <c r="N614" s="200"/>
      <c r="O614" s="200"/>
      <c r="P614" s="199"/>
      <c r="Q614" s="198"/>
      <c r="R614" s="198"/>
      <c r="S614" s="198"/>
      <c r="T614" s="198"/>
      <c r="U614" s="196"/>
      <c r="V614" s="197"/>
      <c r="W614" s="197"/>
      <c r="X614" s="197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</row>
    <row r="615" spans="1:37" ht="11.25" customHeight="1">
      <c r="A615" s="205"/>
      <c r="B615" s="204"/>
      <c r="C615" s="196"/>
      <c r="D615" s="196"/>
      <c r="E615" s="196"/>
      <c r="F615" s="196"/>
      <c r="G615" s="196"/>
      <c r="H615" s="202"/>
      <c r="I615" s="203"/>
      <c r="J615" s="202"/>
      <c r="K615" s="201"/>
      <c r="L615" s="196"/>
      <c r="M615" s="196"/>
      <c r="N615" s="200"/>
      <c r="O615" s="200"/>
      <c r="P615" s="199"/>
      <c r="Q615" s="198"/>
      <c r="R615" s="198"/>
      <c r="S615" s="198"/>
      <c r="T615" s="198"/>
      <c r="U615" s="196"/>
      <c r="V615" s="197"/>
      <c r="W615" s="197"/>
      <c r="X615" s="197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</row>
    <row r="616" spans="1:37" ht="11.25" customHeight="1">
      <c r="A616" s="205"/>
      <c r="B616" s="204"/>
      <c r="C616" s="196"/>
      <c r="D616" s="196"/>
      <c r="E616" s="196"/>
      <c r="F616" s="196"/>
      <c r="G616" s="196"/>
      <c r="H616" s="202"/>
      <c r="I616" s="203"/>
      <c r="J616" s="202"/>
      <c r="K616" s="201"/>
      <c r="L616" s="196"/>
      <c r="M616" s="196"/>
      <c r="N616" s="200"/>
      <c r="O616" s="200"/>
      <c r="P616" s="199"/>
      <c r="Q616" s="198"/>
      <c r="R616" s="198"/>
      <c r="S616" s="198"/>
      <c r="T616" s="198"/>
      <c r="U616" s="196"/>
      <c r="V616" s="197"/>
      <c r="W616" s="197"/>
      <c r="X616" s="197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</row>
    <row r="617" spans="1:37" ht="11.25" customHeight="1">
      <c r="A617" s="205"/>
      <c r="B617" s="204"/>
      <c r="C617" s="196"/>
      <c r="D617" s="196"/>
      <c r="E617" s="196"/>
      <c r="F617" s="196"/>
      <c r="G617" s="196"/>
      <c r="H617" s="202"/>
      <c r="I617" s="203"/>
      <c r="J617" s="202"/>
      <c r="K617" s="201"/>
      <c r="L617" s="196"/>
      <c r="M617" s="196"/>
      <c r="N617" s="200"/>
      <c r="O617" s="200"/>
      <c r="P617" s="199"/>
      <c r="Q617" s="198"/>
      <c r="R617" s="198"/>
      <c r="S617" s="198"/>
      <c r="T617" s="198"/>
      <c r="U617" s="196"/>
      <c r="V617" s="197"/>
      <c r="W617" s="197"/>
      <c r="X617" s="197"/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</row>
    <row r="618" spans="1:37" ht="11.25" customHeight="1">
      <c r="A618" s="205"/>
      <c r="B618" s="204"/>
      <c r="C618" s="196"/>
      <c r="D618" s="196"/>
      <c r="E618" s="196"/>
      <c r="F618" s="196"/>
      <c r="G618" s="196"/>
      <c r="H618" s="202"/>
      <c r="I618" s="203"/>
      <c r="J618" s="202"/>
      <c r="K618" s="201"/>
      <c r="L618" s="196"/>
      <c r="M618" s="196"/>
      <c r="N618" s="200"/>
      <c r="O618" s="200"/>
      <c r="P618" s="199"/>
      <c r="Q618" s="198"/>
      <c r="R618" s="198"/>
      <c r="S618" s="198"/>
      <c r="T618" s="198"/>
      <c r="U618" s="196"/>
      <c r="V618" s="197"/>
      <c r="W618" s="197"/>
      <c r="X618" s="197"/>
      <c r="Y618" s="196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</row>
    <row r="619" spans="1:37" ht="11.25" customHeight="1">
      <c r="A619" s="205"/>
      <c r="B619" s="204"/>
      <c r="C619" s="196"/>
      <c r="D619" s="196"/>
      <c r="E619" s="196"/>
      <c r="F619" s="196"/>
      <c r="G619" s="196"/>
      <c r="H619" s="202"/>
      <c r="I619" s="203"/>
      <c r="J619" s="202"/>
      <c r="K619" s="201"/>
      <c r="L619" s="196"/>
      <c r="M619" s="196"/>
      <c r="N619" s="200"/>
      <c r="O619" s="200"/>
      <c r="P619" s="199"/>
      <c r="Q619" s="198"/>
      <c r="R619" s="198"/>
      <c r="S619" s="198"/>
      <c r="T619" s="198"/>
      <c r="U619" s="196"/>
      <c r="V619" s="197"/>
      <c r="W619" s="197"/>
      <c r="X619" s="197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</row>
    <row r="620" spans="1:37" ht="11.25" customHeight="1">
      <c r="A620" s="205"/>
      <c r="B620" s="204"/>
      <c r="C620" s="196"/>
      <c r="D620" s="196"/>
      <c r="E620" s="196"/>
      <c r="F620" s="196"/>
      <c r="G620" s="196"/>
      <c r="H620" s="202"/>
      <c r="I620" s="203"/>
      <c r="J620" s="202"/>
      <c r="K620" s="201"/>
      <c r="L620" s="196"/>
      <c r="M620" s="196"/>
      <c r="N620" s="200"/>
      <c r="O620" s="200"/>
      <c r="P620" s="199"/>
      <c r="Q620" s="198"/>
      <c r="R620" s="198"/>
      <c r="S620" s="198"/>
      <c r="T620" s="198"/>
      <c r="U620" s="196"/>
      <c r="V620" s="197"/>
      <c r="W620" s="197"/>
      <c r="X620" s="197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</row>
    <row r="621" spans="1:37" ht="11.25" customHeight="1">
      <c r="A621" s="205"/>
      <c r="B621" s="204"/>
      <c r="C621" s="196"/>
      <c r="D621" s="196"/>
      <c r="E621" s="196"/>
      <c r="F621" s="196"/>
      <c r="G621" s="196"/>
      <c r="H621" s="202"/>
      <c r="I621" s="203"/>
      <c r="J621" s="202"/>
      <c r="K621" s="201"/>
      <c r="L621" s="196"/>
      <c r="M621" s="196"/>
      <c r="N621" s="200"/>
      <c r="O621" s="200"/>
      <c r="P621" s="199"/>
      <c r="Q621" s="198"/>
      <c r="R621" s="198"/>
      <c r="S621" s="198"/>
      <c r="T621" s="198"/>
      <c r="U621" s="196"/>
      <c r="V621" s="197"/>
      <c r="W621" s="197"/>
      <c r="X621" s="197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</row>
    <row r="622" spans="1:37" ht="11.25" customHeight="1">
      <c r="A622" s="205"/>
      <c r="B622" s="204"/>
      <c r="C622" s="196"/>
      <c r="D622" s="196"/>
      <c r="E622" s="196"/>
      <c r="F622" s="196"/>
      <c r="G622" s="196"/>
      <c r="H622" s="202"/>
      <c r="I622" s="203"/>
      <c r="J622" s="202"/>
      <c r="K622" s="201"/>
      <c r="L622" s="196"/>
      <c r="M622" s="196"/>
      <c r="N622" s="200"/>
      <c r="O622" s="200"/>
      <c r="P622" s="199"/>
      <c r="Q622" s="198"/>
      <c r="R622" s="198"/>
      <c r="S622" s="198"/>
      <c r="T622" s="198"/>
      <c r="U622" s="196"/>
      <c r="V622" s="197"/>
      <c r="W622" s="197"/>
      <c r="X622" s="197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</row>
    <row r="623" spans="1:37" ht="11.25" customHeight="1">
      <c r="A623" s="205"/>
      <c r="B623" s="204"/>
      <c r="C623" s="196"/>
      <c r="D623" s="196"/>
      <c r="E623" s="196"/>
      <c r="F623" s="196"/>
      <c r="G623" s="196"/>
      <c r="H623" s="202"/>
      <c r="I623" s="203"/>
      <c r="J623" s="202"/>
      <c r="K623" s="201"/>
      <c r="L623" s="196"/>
      <c r="M623" s="196"/>
      <c r="N623" s="200"/>
      <c r="O623" s="200"/>
      <c r="P623" s="199"/>
      <c r="Q623" s="198"/>
      <c r="R623" s="198"/>
      <c r="S623" s="198"/>
      <c r="T623" s="198"/>
      <c r="U623" s="196"/>
      <c r="V623" s="197"/>
      <c r="W623" s="197"/>
      <c r="X623" s="197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</row>
    <row r="624" spans="1:37" ht="11.25" customHeight="1">
      <c r="A624" s="205"/>
      <c r="B624" s="204"/>
      <c r="C624" s="196"/>
      <c r="D624" s="196"/>
      <c r="E624" s="196"/>
      <c r="F624" s="196"/>
      <c r="G624" s="196"/>
      <c r="H624" s="202"/>
      <c r="I624" s="203"/>
      <c r="J624" s="202"/>
      <c r="K624" s="201"/>
      <c r="L624" s="196"/>
      <c r="M624" s="196"/>
      <c r="N624" s="200"/>
      <c r="O624" s="200"/>
      <c r="P624" s="199"/>
      <c r="Q624" s="198"/>
      <c r="R624" s="198"/>
      <c r="S624" s="198"/>
      <c r="T624" s="198"/>
      <c r="U624" s="196"/>
      <c r="V624" s="197"/>
      <c r="W624" s="197"/>
      <c r="X624" s="197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</row>
    <row r="625" spans="1:37" ht="11.25" customHeight="1">
      <c r="A625" s="205"/>
      <c r="B625" s="204"/>
      <c r="C625" s="196"/>
      <c r="D625" s="196"/>
      <c r="E625" s="196"/>
      <c r="F625" s="196"/>
      <c r="G625" s="196"/>
      <c r="H625" s="202"/>
      <c r="I625" s="203"/>
      <c r="J625" s="202"/>
      <c r="K625" s="201"/>
      <c r="L625" s="196"/>
      <c r="M625" s="196"/>
      <c r="N625" s="200"/>
      <c r="O625" s="200"/>
      <c r="P625" s="199"/>
      <c r="Q625" s="198"/>
      <c r="R625" s="198"/>
      <c r="S625" s="198"/>
      <c r="T625" s="198"/>
      <c r="U625" s="196"/>
      <c r="V625" s="197"/>
      <c r="W625" s="197"/>
      <c r="X625" s="197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</row>
    <row r="626" spans="1:37" ht="11.25" customHeight="1">
      <c r="A626" s="205"/>
      <c r="B626" s="204"/>
      <c r="C626" s="196"/>
      <c r="D626" s="196"/>
      <c r="E626" s="196"/>
      <c r="F626" s="196"/>
      <c r="G626" s="196"/>
      <c r="H626" s="202"/>
      <c r="I626" s="203"/>
      <c r="J626" s="202"/>
      <c r="K626" s="201"/>
      <c r="L626" s="196"/>
      <c r="M626" s="196"/>
      <c r="N626" s="200"/>
      <c r="O626" s="200"/>
      <c r="P626" s="199"/>
      <c r="Q626" s="198"/>
      <c r="R626" s="198"/>
      <c r="S626" s="198"/>
      <c r="T626" s="198"/>
      <c r="U626" s="196"/>
      <c r="V626" s="197"/>
      <c r="W626" s="197"/>
      <c r="X626" s="197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</row>
    <row r="627" spans="1:37" ht="11.25" customHeight="1">
      <c r="A627" s="205"/>
      <c r="B627" s="204"/>
      <c r="C627" s="196"/>
      <c r="D627" s="196"/>
      <c r="E627" s="196"/>
      <c r="F627" s="196"/>
      <c r="G627" s="196"/>
      <c r="H627" s="202"/>
      <c r="I627" s="203"/>
      <c r="J627" s="202"/>
      <c r="K627" s="201"/>
      <c r="L627" s="196"/>
      <c r="M627" s="196"/>
      <c r="N627" s="200"/>
      <c r="O627" s="200"/>
      <c r="P627" s="199"/>
      <c r="Q627" s="198"/>
      <c r="R627" s="198"/>
      <c r="S627" s="198"/>
      <c r="T627" s="198"/>
      <c r="U627" s="196"/>
      <c r="V627" s="197"/>
      <c r="W627" s="197"/>
      <c r="X627" s="197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</row>
    <row r="628" spans="1:37" ht="11.25" customHeight="1">
      <c r="A628" s="205"/>
      <c r="B628" s="204"/>
      <c r="C628" s="196"/>
      <c r="D628" s="196"/>
      <c r="E628" s="196"/>
      <c r="F628" s="196"/>
      <c r="G628" s="196"/>
      <c r="H628" s="202"/>
      <c r="I628" s="203"/>
      <c r="J628" s="202"/>
      <c r="K628" s="201"/>
      <c r="L628" s="196"/>
      <c r="M628" s="196"/>
      <c r="N628" s="200"/>
      <c r="O628" s="200"/>
      <c r="P628" s="199"/>
      <c r="Q628" s="198"/>
      <c r="R628" s="198"/>
      <c r="S628" s="198"/>
      <c r="T628" s="198"/>
      <c r="U628" s="196"/>
      <c r="V628" s="197"/>
      <c r="W628" s="197"/>
      <c r="X628" s="197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</row>
    <row r="629" spans="1:37" ht="11.25" customHeight="1">
      <c r="A629" s="205"/>
      <c r="B629" s="204"/>
      <c r="C629" s="196"/>
      <c r="D629" s="196"/>
      <c r="E629" s="196"/>
      <c r="F629" s="196"/>
      <c r="G629" s="196"/>
      <c r="H629" s="202"/>
      <c r="I629" s="203"/>
      <c r="J629" s="202"/>
      <c r="K629" s="201"/>
      <c r="L629" s="196"/>
      <c r="M629" s="196"/>
      <c r="N629" s="200"/>
      <c r="O629" s="200"/>
      <c r="P629" s="199"/>
      <c r="Q629" s="198"/>
      <c r="R629" s="198"/>
      <c r="S629" s="198"/>
      <c r="T629" s="198"/>
      <c r="U629" s="196"/>
      <c r="V629" s="197"/>
      <c r="W629" s="197"/>
      <c r="X629" s="197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</row>
    <row r="630" spans="1:37" ht="11.25" customHeight="1">
      <c r="A630" s="205"/>
      <c r="B630" s="204"/>
      <c r="C630" s="196"/>
      <c r="D630" s="196"/>
      <c r="E630" s="196"/>
      <c r="F630" s="196"/>
      <c r="G630" s="196"/>
      <c r="H630" s="202"/>
      <c r="I630" s="203"/>
      <c r="J630" s="202"/>
      <c r="K630" s="201"/>
      <c r="L630" s="196"/>
      <c r="M630" s="196"/>
      <c r="N630" s="200"/>
      <c r="O630" s="200"/>
      <c r="P630" s="199"/>
      <c r="Q630" s="198"/>
      <c r="R630" s="198"/>
      <c r="S630" s="198"/>
      <c r="T630" s="198"/>
      <c r="U630" s="196"/>
      <c r="V630" s="197"/>
      <c r="W630" s="197"/>
      <c r="X630" s="197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</row>
    <row r="631" spans="1:37" ht="11.25" customHeight="1">
      <c r="A631" s="205"/>
      <c r="B631" s="204"/>
      <c r="C631" s="196"/>
      <c r="D631" s="196"/>
      <c r="E631" s="196"/>
      <c r="F631" s="196"/>
      <c r="G631" s="196"/>
      <c r="H631" s="202"/>
      <c r="I631" s="203"/>
      <c r="J631" s="202"/>
      <c r="K631" s="201"/>
      <c r="L631" s="196"/>
      <c r="M631" s="196"/>
      <c r="N631" s="200"/>
      <c r="O631" s="200"/>
      <c r="P631" s="199"/>
      <c r="Q631" s="198"/>
      <c r="R631" s="198"/>
      <c r="S631" s="198"/>
      <c r="T631" s="198"/>
      <c r="U631" s="196"/>
      <c r="V631" s="197"/>
      <c r="W631" s="197"/>
      <c r="X631" s="197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</row>
    <row r="632" spans="1:37" ht="11.25" customHeight="1">
      <c r="A632" s="205"/>
      <c r="B632" s="204"/>
      <c r="C632" s="196"/>
      <c r="D632" s="196"/>
      <c r="E632" s="196"/>
      <c r="F632" s="196"/>
      <c r="G632" s="196"/>
      <c r="H632" s="202"/>
      <c r="I632" s="203"/>
      <c r="J632" s="202"/>
      <c r="K632" s="201"/>
      <c r="L632" s="196"/>
      <c r="M632" s="196"/>
      <c r="N632" s="200"/>
      <c r="O632" s="200"/>
      <c r="P632" s="199"/>
      <c r="Q632" s="198"/>
      <c r="R632" s="198"/>
      <c r="S632" s="198"/>
      <c r="T632" s="198"/>
      <c r="U632" s="196"/>
      <c r="V632" s="197"/>
      <c r="W632" s="197"/>
      <c r="X632" s="197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</row>
    <row r="633" spans="1:37" ht="11.25" customHeight="1">
      <c r="A633" s="205"/>
      <c r="B633" s="204"/>
      <c r="C633" s="196"/>
      <c r="D633" s="196"/>
      <c r="E633" s="196"/>
      <c r="F633" s="196"/>
      <c r="G633" s="196"/>
      <c r="H633" s="202"/>
      <c r="I633" s="203"/>
      <c r="J633" s="202"/>
      <c r="K633" s="201"/>
      <c r="L633" s="196"/>
      <c r="M633" s="196"/>
      <c r="N633" s="200"/>
      <c r="O633" s="200"/>
      <c r="P633" s="199"/>
      <c r="Q633" s="198"/>
      <c r="R633" s="198"/>
      <c r="S633" s="198"/>
      <c r="T633" s="198"/>
      <c r="U633" s="196"/>
      <c r="V633" s="197"/>
      <c r="W633" s="197"/>
      <c r="X633" s="197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</row>
    <row r="634" spans="1:37" ht="11.25" customHeight="1">
      <c r="A634" s="205"/>
      <c r="B634" s="204"/>
      <c r="C634" s="196"/>
      <c r="D634" s="196"/>
      <c r="E634" s="196"/>
      <c r="F634" s="196"/>
      <c r="G634" s="196"/>
      <c r="H634" s="202"/>
      <c r="I634" s="203"/>
      <c r="J634" s="202"/>
      <c r="K634" s="201"/>
      <c r="L634" s="196"/>
      <c r="M634" s="196"/>
      <c r="N634" s="200"/>
      <c r="O634" s="200"/>
      <c r="P634" s="199"/>
      <c r="Q634" s="198"/>
      <c r="R634" s="198"/>
      <c r="S634" s="198"/>
      <c r="T634" s="198"/>
      <c r="U634" s="196"/>
      <c r="V634" s="197"/>
      <c r="W634" s="197"/>
      <c r="X634" s="197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</row>
    <row r="635" spans="1:37" ht="11.25" customHeight="1">
      <c r="A635" s="205"/>
      <c r="B635" s="204"/>
      <c r="C635" s="196"/>
      <c r="D635" s="196"/>
      <c r="E635" s="196"/>
      <c r="F635" s="196"/>
      <c r="G635" s="196"/>
      <c r="H635" s="202"/>
      <c r="I635" s="203"/>
      <c r="J635" s="202"/>
      <c r="K635" s="201"/>
      <c r="L635" s="196"/>
      <c r="M635" s="196"/>
      <c r="N635" s="200"/>
      <c r="O635" s="200"/>
      <c r="P635" s="199"/>
      <c r="Q635" s="198"/>
      <c r="R635" s="198"/>
      <c r="S635" s="198"/>
      <c r="T635" s="198"/>
      <c r="U635" s="196"/>
      <c r="V635" s="197"/>
      <c r="W635" s="197"/>
      <c r="X635" s="197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</row>
    <row r="636" spans="1:37" ht="11.25" customHeight="1">
      <c r="A636" s="205"/>
      <c r="B636" s="204"/>
      <c r="C636" s="196"/>
      <c r="D636" s="196"/>
      <c r="E636" s="196"/>
      <c r="F636" s="196"/>
      <c r="G636" s="196"/>
      <c r="H636" s="202"/>
      <c r="I636" s="203"/>
      <c r="J636" s="202"/>
      <c r="K636" s="201"/>
      <c r="L636" s="196"/>
      <c r="M636" s="196"/>
      <c r="N636" s="200"/>
      <c r="O636" s="200"/>
      <c r="P636" s="199"/>
      <c r="Q636" s="198"/>
      <c r="R636" s="198"/>
      <c r="S636" s="198"/>
      <c r="T636" s="198"/>
      <c r="U636" s="196"/>
      <c r="V636" s="197"/>
      <c r="W636" s="197"/>
      <c r="X636" s="197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</row>
    <row r="637" spans="1:37" ht="11.25" customHeight="1">
      <c r="A637" s="205"/>
      <c r="B637" s="204"/>
      <c r="C637" s="196"/>
      <c r="D637" s="196"/>
      <c r="E637" s="196"/>
      <c r="F637" s="196"/>
      <c r="G637" s="196"/>
      <c r="H637" s="202"/>
      <c r="I637" s="203"/>
      <c r="J637" s="202"/>
      <c r="K637" s="201"/>
      <c r="L637" s="196"/>
      <c r="M637" s="196"/>
      <c r="N637" s="200"/>
      <c r="O637" s="200"/>
      <c r="P637" s="199"/>
      <c r="Q637" s="198"/>
      <c r="R637" s="198"/>
      <c r="S637" s="198"/>
      <c r="T637" s="198"/>
      <c r="U637" s="196"/>
      <c r="V637" s="197"/>
      <c r="W637" s="197"/>
      <c r="X637" s="197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</row>
    <row r="638" spans="1:37" ht="11.25" customHeight="1">
      <c r="A638" s="205"/>
      <c r="B638" s="204"/>
      <c r="C638" s="196"/>
      <c r="D638" s="196"/>
      <c r="E638" s="196"/>
      <c r="F638" s="196"/>
      <c r="G638" s="196"/>
      <c r="H638" s="202"/>
      <c r="I638" s="203"/>
      <c r="J638" s="202"/>
      <c r="K638" s="201"/>
      <c r="L638" s="196"/>
      <c r="M638" s="196"/>
      <c r="N638" s="200"/>
      <c r="O638" s="200"/>
      <c r="P638" s="199"/>
      <c r="Q638" s="198"/>
      <c r="R638" s="198"/>
      <c r="S638" s="198"/>
      <c r="T638" s="198"/>
      <c r="U638" s="196"/>
      <c r="V638" s="197"/>
      <c r="W638" s="197"/>
      <c r="X638" s="197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</row>
    <row r="639" spans="1:37" ht="11.25" customHeight="1">
      <c r="A639" s="205"/>
      <c r="B639" s="204"/>
      <c r="C639" s="196"/>
      <c r="D639" s="196"/>
      <c r="E639" s="196"/>
      <c r="F639" s="196"/>
      <c r="G639" s="196"/>
      <c r="H639" s="202"/>
      <c r="I639" s="203"/>
      <c r="J639" s="202"/>
      <c r="K639" s="201"/>
      <c r="L639" s="196"/>
      <c r="M639" s="196"/>
      <c r="N639" s="200"/>
      <c r="O639" s="200"/>
      <c r="P639" s="199"/>
      <c r="Q639" s="198"/>
      <c r="R639" s="198"/>
      <c r="S639" s="198"/>
      <c r="T639" s="198"/>
      <c r="U639" s="196"/>
      <c r="V639" s="197"/>
      <c r="W639" s="197"/>
      <c r="X639" s="197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</row>
    <row r="640" spans="1:37" ht="11.25" customHeight="1">
      <c r="A640" s="205"/>
      <c r="B640" s="204"/>
      <c r="C640" s="196"/>
      <c r="D640" s="196"/>
      <c r="E640" s="196"/>
      <c r="F640" s="196"/>
      <c r="G640" s="196"/>
      <c r="H640" s="202"/>
      <c r="I640" s="203"/>
      <c r="J640" s="202"/>
      <c r="K640" s="201"/>
      <c r="L640" s="196"/>
      <c r="M640" s="196"/>
      <c r="N640" s="200"/>
      <c r="O640" s="200"/>
      <c r="P640" s="199"/>
      <c r="Q640" s="198"/>
      <c r="R640" s="198"/>
      <c r="S640" s="198"/>
      <c r="T640" s="198"/>
      <c r="U640" s="196"/>
      <c r="V640" s="197"/>
      <c r="W640" s="197"/>
      <c r="X640" s="197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</row>
    <row r="641" spans="1:37" ht="11.25" customHeight="1">
      <c r="A641" s="205"/>
      <c r="B641" s="204"/>
      <c r="C641" s="196"/>
      <c r="D641" s="196"/>
      <c r="E641" s="196"/>
      <c r="F641" s="196"/>
      <c r="G641" s="196"/>
      <c r="H641" s="202"/>
      <c r="I641" s="203"/>
      <c r="J641" s="202"/>
      <c r="K641" s="201"/>
      <c r="L641" s="196"/>
      <c r="M641" s="196"/>
      <c r="N641" s="200"/>
      <c r="O641" s="200"/>
      <c r="P641" s="199"/>
      <c r="Q641" s="198"/>
      <c r="R641" s="198"/>
      <c r="S641" s="198"/>
      <c r="T641" s="198"/>
      <c r="U641" s="196"/>
      <c r="V641" s="197"/>
      <c r="W641" s="197"/>
      <c r="X641" s="197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</row>
    <row r="642" spans="1:37" ht="11.25" customHeight="1">
      <c r="A642" s="205"/>
      <c r="B642" s="204"/>
      <c r="C642" s="196"/>
      <c r="D642" s="196"/>
      <c r="E642" s="196"/>
      <c r="F642" s="196"/>
      <c r="G642" s="196"/>
      <c r="H642" s="202"/>
      <c r="I642" s="203"/>
      <c r="J642" s="202"/>
      <c r="K642" s="201"/>
      <c r="L642" s="196"/>
      <c r="M642" s="196"/>
      <c r="N642" s="200"/>
      <c r="O642" s="200"/>
      <c r="P642" s="199"/>
      <c r="Q642" s="198"/>
      <c r="R642" s="198"/>
      <c r="S642" s="198"/>
      <c r="T642" s="198"/>
      <c r="U642" s="196"/>
      <c r="V642" s="197"/>
      <c r="W642" s="197"/>
      <c r="X642" s="197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</row>
    <row r="643" spans="1:37" ht="11.25" customHeight="1">
      <c r="A643" s="205"/>
      <c r="B643" s="204"/>
      <c r="C643" s="196"/>
      <c r="D643" s="196"/>
      <c r="E643" s="196"/>
      <c r="F643" s="196"/>
      <c r="G643" s="196"/>
      <c r="H643" s="202"/>
      <c r="I643" s="203"/>
      <c r="J643" s="202"/>
      <c r="K643" s="201"/>
      <c r="L643" s="196"/>
      <c r="M643" s="196"/>
      <c r="N643" s="200"/>
      <c r="O643" s="200"/>
      <c r="P643" s="199"/>
      <c r="Q643" s="198"/>
      <c r="R643" s="198"/>
      <c r="S643" s="198"/>
      <c r="T643" s="198"/>
      <c r="U643" s="196"/>
      <c r="V643" s="197"/>
      <c r="W643" s="197"/>
      <c r="X643" s="197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</row>
    <row r="644" spans="1:37" ht="11.25" customHeight="1">
      <c r="A644" s="205"/>
      <c r="B644" s="204"/>
      <c r="C644" s="196"/>
      <c r="D644" s="196"/>
      <c r="E644" s="196"/>
      <c r="F644" s="196"/>
      <c r="G644" s="196"/>
      <c r="H644" s="202"/>
      <c r="I644" s="203"/>
      <c r="J644" s="202"/>
      <c r="K644" s="201"/>
      <c r="L644" s="196"/>
      <c r="M644" s="196"/>
      <c r="N644" s="200"/>
      <c r="O644" s="200"/>
      <c r="P644" s="199"/>
      <c r="Q644" s="198"/>
      <c r="R644" s="198"/>
      <c r="S644" s="198"/>
      <c r="T644" s="198"/>
      <c r="U644" s="196"/>
      <c r="V644" s="197"/>
      <c r="W644" s="197"/>
      <c r="X644" s="197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</row>
    <row r="645" spans="1:37" ht="11.25" customHeight="1">
      <c r="A645" s="205"/>
      <c r="B645" s="204"/>
      <c r="C645" s="196"/>
      <c r="D645" s="196"/>
      <c r="E645" s="196"/>
      <c r="F645" s="196"/>
      <c r="G645" s="196"/>
      <c r="H645" s="202"/>
      <c r="I645" s="203"/>
      <c r="J645" s="202"/>
      <c r="K645" s="201"/>
      <c r="L645" s="196"/>
      <c r="M645" s="196"/>
      <c r="N645" s="200"/>
      <c r="O645" s="200"/>
      <c r="P645" s="199"/>
      <c r="Q645" s="198"/>
      <c r="R645" s="198"/>
      <c r="S645" s="198"/>
      <c r="T645" s="198"/>
      <c r="U645" s="196"/>
      <c r="V645" s="197"/>
      <c r="W645" s="197"/>
      <c r="X645" s="197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</row>
    <row r="646" spans="1:37" ht="11.25" customHeight="1">
      <c r="A646" s="205"/>
      <c r="B646" s="204"/>
      <c r="C646" s="196"/>
      <c r="D646" s="196"/>
      <c r="E646" s="196"/>
      <c r="F646" s="196"/>
      <c r="G646" s="196"/>
      <c r="H646" s="202"/>
      <c r="I646" s="203"/>
      <c r="J646" s="202"/>
      <c r="K646" s="201"/>
      <c r="L646" s="196"/>
      <c r="M646" s="196"/>
      <c r="N646" s="200"/>
      <c r="O646" s="200"/>
      <c r="P646" s="199"/>
      <c r="Q646" s="198"/>
      <c r="R646" s="198"/>
      <c r="S646" s="198"/>
      <c r="T646" s="198"/>
      <c r="U646" s="196"/>
      <c r="V646" s="197"/>
      <c r="W646" s="197"/>
      <c r="X646" s="197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</row>
    <row r="647" spans="1:37" ht="11.25" customHeight="1">
      <c r="A647" s="205"/>
      <c r="B647" s="204"/>
      <c r="C647" s="196"/>
      <c r="D647" s="196"/>
      <c r="E647" s="196"/>
      <c r="F647" s="196"/>
      <c r="G647" s="196"/>
      <c r="H647" s="202"/>
      <c r="I647" s="203"/>
      <c r="J647" s="202"/>
      <c r="K647" s="201"/>
      <c r="L647" s="196"/>
      <c r="M647" s="196"/>
      <c r="N647" s="200"/>
      <c r="O647" s="200"/>
      <c r="P647" s="199"/>
      <c r="Q647" s="198"/>
      <c r="R647" s="198"/>
      <c r="S647" s="198"/>
      <c r="T647" s="198"/>
      <c r="U647" s="196"/>
      <c r="V647" s="197"/>
      <c r="W647" s="197"/>
      <c r="X647" s="197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</row>
    <row r="648" spans="1:37" ht="11.25" customHeight="1">
      <c r="A648" s="205"/>
      <c r="B648" s="204"/>
      <c r="C648" s="196"/>
      <c r="D648" s="196"/>
      <c r="E648" s="196"/>
      <c r="F648" s="196"/>
      <c r="G648" s="196"/>
      <c r="H648" s="202"/>
      <c r="I648" s="203"/>
      <c r="J648" s="202"/>
      <c r="K648" s="201"/>
      <c r="L648" s="196"/>
      <c r="M648" s="196"/>
      <c r="N648" s="200"/>
      <c r="O648" s="200"/>
      <c r="P648" s="199"/>
      <c r="Q648" s="198"/>
      <c r="R648" s="198"/>
      <c r="S648" s="198"/>
      <c r="T648" s="198"/>
      <c r="U648" s="196"/>
      <c r="V648" s="197"/>
      <c r="W648" s="197"/>
      <c r="X648" s="197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</row>
    <row r="649" spans="1:37" ht="11.25" customHeight="1">
      <c r="A649" s="205"/>
      <c r="B649" s="204"/>
      <c r="C649" s="196"/>
      <c r="D649" s="196"/>
      <c r="E649" s="196"/>
      <c r="F649" s="196"/>
      <c r="G649" s="196"/>
      <c r="H649" s="202"/>
      <c r="I649" s="203"/>
      <c r="J649" s="202"/>
      <c r="K649" s="201"/>
      <c r="L649" s="196"/>
      <c r="M649" s="196"/>
      <c r="N649" s="200"/>
      <c r="O649" s="200"/>
      <c r="P649" s="199"/>
      <c r="Q649" s="198"/>
      <c r="R649" s="198"/>
      <c r="S649" s="198"/>
      <c r="T649" s="198"/>
      <c r="U649" s="196"/>
      <c r="V649" s="197"/>
      <c r="W649" s="197"/>
      <c r="X649" s="197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</row>
    <row r="650" spans="1:37" ht="11.25" customHeight="1">
      <c r="A650" s="205"/>
      <c r="B650" s="204"/>
      <c r="C650" s="196"/>
      <c r="D650" s="196"/>
      <c r="E650" s="196"/>
      <c r="F650" s="196"/>
      <c r="G650" s="196"/>
      <c r="H650" s="202"/>
      <c r="I650" s="203"/>
      <c r="J650" s="202"/>
      <c r="K650" s="201"/>
      <c r="L650" s="196"/>
      <c r="M650" s="196"/>
      <c r="N650" s="200"/>
      <c r="O650" s="200"/>
      <c r="P650" s="199"/>
      <c r="Q650" s="198"/>
      <c r="R650" s="198"/>
      <c r="S650" s="198"/>
      <c r="T650" s="198"/>
      <c r="U650" s="196"/>
      <c r="V650" s="197"/>
      <c r="W650" s="197"/>
      <c r="X650" s="197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</row>
    <row r="651" spans="1:37" ht="11.25" customHeight="1">
      <c r="A651" s="205"/>
      <c r="B651" s="204"/>
      <c r="C651" s="196"/>
      <c r="D651" s="196"/>
      <c r="E651" s="196"/>
      <c r="F651" s="196"/>
      <c r="G651" s="196"/>
      <c r="H651" s="202"/>
      <c r="I651" s="203"/>
      <c r="J651" s="202"/>
      <c r="K651" s="201"/>
      <c r="L651" s="196"/>
      <c r="M651" s="196"/>
      <c r="N651" s="200"/>
      <c r="O651" s="200"/>
      <c r="P651" s="199"/>
      <c r="Q651" s="198"/>
      <c r="R651" s="198"/>
      <c r="S651" s="198"/>
      <c r="T651" s="198"/>
      <c r="U651" s="196"/>
      <c r="V651" s="197"/>
      <c r="W651" s="197"/>
      <c r="X651" s="197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</row>
    <row r="652" spans="1:37" ht="11.25" customHeight="1">
      <c r="A652" s="205"/>
      <c r="B652" s="204"/>
      <c r="C652" s="196"/>
      <c r="D652" s="196"/>
      <c r="E652" s="196"/>
      <c r="F652" s="196"/>
      <c r="G652" s="196"/>
      <c r="H652" s="202"/>
      <c r="I652" s="203"/>
      <c r="J652" s="202"/>
      <c r="K652" s="201"/>
      <c r="L652" s="196"/>
      <c r="M652" s="196"/>
      <c r="N652" s="200"/>
      <c r="O652" s="200"/>
      <c r="P652" s="199"/>
      <c r="Q652" s="198"/>
      <c r="R652" s="198"/>
      <c r="S652" s="198"/>
      <c r="T652" s="198"/>
      <c r="U652" s="196"/>
      <c r="V652" s="197"/>
      <c r="W652" s="197"/>
      <c r="X652" s="197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</row>
    <row r="653" spans="1:37" ht="11.25" customHeight="1">
      <c r="A653" s="205"/>
      <c r="B653" s="204"/>
      <c r="C653" s="196"/>
      <c r="D653" s="196"/>
      <c r="E653" s="196"/>
      <c r="F653" s="196"/>
      <c r="G653" s="196"/>
      <c r="H653" s="202"/>
      <c r="I653" s="203"/>
      <c r="J653" s="202"/>
      <c r="K653" s="201"/>
      <c r="L653" s="196"/>
      <c r="M653" s="196"/>
      <c r="N653" s="200"/>
      <c r="O653" s="200"/>
      <c r="P653" s="199"/>
      <c r="Q653" s="198"/>
      <c r="R653" s="198"/>
      <c r="S653" s="198"/>
      <c r="T653" s="198"/>
      <c r="U653" s="196"/>
      <c r="V653" s="197"/>
      <c r="W653" s="197"/>
      <c r="X653" s="197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</row>
    <row r="654" spans="1:37" ht="11.25" customHeight="1">
      <c r="A654" s="205"/>
      <c r="B654" s="204"/>
      <c r="C654" s="196"/>
      <c r="D654" s="196"/>
      <c r="E654" s="196"/>
      <c r="F654" s="196"/>
      <c r="G654" s="196"/>
      <c r="H654" s="202"/>
      <c r="I654" s="203"/>
      <c r="J654" s="202"/>
      <c r="K654" s="201"/>
      <c r="L654" s="196"/>
      <c r="M654" s="196"/>
      <c r="N654" s="200"/>
      <c r="O654" s="200"/>
      <c r="P654" s="199"/>
      <c r="Q654" s="198"/>
      <c r="R654" s="198"/>
      <c r="S654" s="198"/>
      <c r="T654" s="198"/>
      <c r="U654" s="196"/>
      <c r="V654" s="197"/>
      <c r="W654" s="197"/>
      <c r="X654" s="197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</row>
    <row r="655" spans="1:37" ht="11.25" customHeight="1">
      <c r="A655" s="205"/>
      <c r="B655" s="204"/>
      <c r="C655" s="196"/>
      <c r="D655" s="196"/>
      <c r="E655" s="196"/>
      <c r="F655" s="196"/>
      <c r="G655" s="196"/>
      <c r="H655" s="202"/>
      <c r="I655" s="203"/>
      <c r="J655" s="202"/>
      <c r="K655" s="201"/>
      <c r="L655" s="196"/>
      <c r="M655" s="196"/>
      <c r="N655" s="200"/>
      <c r="O655" s="200"/>
      <c r="P655" s="199"/>
      <c r="Q655" s="198"/>
      <c r="R655" s="198"/>
      <c r="S655" s="198"/>
      <c r="T655" s="198"/>
      <c r="U655" s="196"/>
      <c r="V655" s="197"/>
      <c r="W655" s="197"/>
      <c r="X655" s="197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</row>
    <row r="656" spans="1:37" ht="11.25" customHeight="1">
      <c r="A656" s="205"/>
      <c r="B656" s="204"/>
      <c r="C656" s="196"/>
      <c r="D656" s="196"/>
      <c r="E656" s="196"/>
      <c r="F656" s="196"/>
      <c r="G656" s="196"/>
      <c r="H656" s="202"/>
      <c r="I656" s="203"/>
      <c r="J656" s="202"/>
      <c r="K656" s="201"/>
      <c r="L656" s="196"/>
      <c r="M656" s="196"/>
      <c r="N656" s="200"/>
      <c r="O656" s="200"/>
      <c r="P656" s="199"/>
      <c r="Q656" s="198"/>
      <c r="R656" s="198"/>
      <c r="S656" s="198"/>
      <c r="T656" s="198"/>
      <c r="U656" s="196"/>
      <c r="V656" s="197"/>
      <c r="W656" s="197"/>
      <c r="X656" s="197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</row>
    <row r="657" spans="1:37" ht="11.25" customHeight="1">
      <c r="A657" s="205"/>
      <c r="B657" s="204"/>
      <c r="C657" s="196"/>
      <c r="D657" s="196"/>
      <c r="E657" s="196"/>
      <c r="F657" s="196"/>
      <c r="G657" s="196"/>
      <c r="H657" s="202"/>
      <c r="I657" s="203"/>
      <c r="J657" s="202"/>
      <c r="K657" s="201"/>
      <c r="L657" s="196"/>
      <c r="M657" s="196"/>
      <c r="N657" s="200"/>
      <c r="O657" s="200"/>
      <c r="P657" s="199"/>
      <c r="Q657" s="198"/>
      <c r="R657" s="198"/>
      <c r="S657" s="198"/>
      <c r="T657" s="198"/>
      <c r="U657" s="196"/>
      <c r="V657" s="197"/>
      <c r="W657" s="197"/>
      <c r="X657" s="197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</row>
    <row r="658" spans="1:37" ht="11.25" customHeight="1">
      <c r="A658" s="205"/>
      <c r="B658" s="204"/>
      <c r="C658" s="196"/>
      <c r="D658" s="196"/>
      <c r="E658" s="196"/>
      <c r="F658" s="196"/>
      <c r="G658" s="196"/>
      <c r="H658" s="202"/>
      <c r="I658" s="203"/>
      <c r="J658" s="202"/>
      <c r="K658" s="201"/>
      <c r="L658" s="196"/>
      <c r="M658" s="196"/>
      <c r="N658" s="200"/>
      <c r="O658" s="200"/>
      <c r="P658" s="199"/>
      <c r="Q658" s="198"/>
      <c r="R658" s="198"/>
      <c r="S658" s="198"/>
      <c r="T658" s="198"/>
      <c r="U658" s="196"/>
      <c r="V658" s="197"/>
      <c r="W658" s="197"/>
      <c r="X658" s="197"/>
      <c r="Y658" s="196"/>
      <c r="Z658" s="196"/>
      <c r="AA658" s="196"/>
      <c r="AB658" s="196"/>
      <c r="AC658" s="196"/>
      <c r="AD658" s="196"/>
      <c r="AE658" s="196"/>
      <c r="AF658" s="196"/>
      <c r="AG658" s="196"/>
      <c r="AH658" s="196"/>
      <c r="AI658" s="196"/>
      <c r="AJ658" s="196"/>
      <c r="AK658" s="196"/>
    </row>
    <row r="659" spans="1:37" ht="11.25" customHeight="1">
      <c r="A659" s="205"/>
      <c r="B659" s="204"/>
      <c r="C659" s="196"/>
      <c r="D659" s="196"/>
      <c r="E659" s="196"/>
      <c r="F659" s="196"/>
      <c r="G659" s="196"/>
      <c r="H659" s="202"/>
      <c r="I659" s="203"/>
      <c r="J659" s="202"/>
      <c r="K659" s="201"/>
      <c r="L659" s="196"/>
      <c r="M659" s="196"/>
      <c r="N659" s="200"/>
      <c r="O659" s="200"/>
      <c r="P659" s="199"/>
      <c r="Q659" s="198"/>
      <c r="R659" s="198"/>
      <c r="S659" s="198"/>
      <c r="T659" s="198"/>
      <c r="U659" s="196"/>
      <c r="V659" s="197"/>
      <c r="W659" s="197"/>
      <c r="X659" s="197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</row>
    <row r="660" spans="1:37" ht="11.25" customHeight="1">
      <c r="A660" s="205"/>
      <c r="B660" s="204"/>
      <c r="C660" s="196"/>
      <c r="D660" s="196"/>
      <c r="E660" s="196"/>
      <c r="F660" s="196"/>
      <c r="G660" s="196"/>
      <c r="H660" s="202"/>
      <c r="I660" s="203"/>
      <c r="J660" s="202"/>
      <c r="K660" s="201"/>
      <c r="L660" s="196"/>
      <c r="M660" s="196"/>
      <c r="N660" s="200"/>
      <c r="O660" s="200"/>
      <c r="P660" s="199"/>
      <c r="Q660" s="198"/>
      <c r="R660" s="198"/>
      <c r="S660" s="198"/>
      <c r="T660" s="198"/>
      <c r="U660" s="196"/>
      <c r="V660" s="197"/>
      <c r="W660" s="197"/>
      <c r="X660" s="197"/>
      <c r="Y660" s="196"/>
      <c r="Z660" s="196"/>
      <c r="AA660" s="196"/>
      <c r="AB660" s="196"/>
      <c r="AC660" s="196"/>
      <c r="AD660" s="196"/>
      <c r="AE660" s="196"/>
      <c r="AF660" s="196"/>
      <c r="AG660" s="196"/>
      <c r="AH660" s="196"/>
      <c r="AI660" s="196"/>
      <c r="AJ660" s="196"/>
      <c r="AK660" s="196"/>
    </row>
    <row r="661" spans="1:37" ht="11.25" customHeight="1">
      <c r="A661" s="205"/>
      <c r="B661" s="204"/>
      <c r="C661" s="196"/>
      <c r="D661" s="196"/>
      <c r="E661" s="196"/>
      <c r="F661" s="196"/>
      <c r="G661" s="196"/>
      <c r="H661" s="202"/>
      <c r="I661" s="203"/>
      <c r="J661" s="202"/>
      <c r="K661" s="201"/>
      <c r="L661" s="196"/>
      <c r="M661" s="196"/>
      <c r="N661" s="200"/>
      <c r="O661" s="200"/>
      <c r="P661" s="199"/>
      <c r="Q661" s="198"/>
      <c r="R661" s="198"/>
      <c r="S661" s="198"/>
      <c r="T661" s="198"/>
      <c r="U661" s="196"/>
      <c r="V661" s="197"/>
      <c r="W661" s="197"/>
      <c r="X661" s="197"/>
      <c r="Y661" s="196"/>
      <c r="Z661" s="196"/>
      <c r="AA661" s="196"/>
      <c r="AB661" s="196"/>
      <c r="AC661" s="196"/>
      <c r="AD661" s="196"/>
      <c r="AE661" s="196"/>
      <c r="AF661" s="196"/>
      <c r="AG661" s="196"/>
      <c r="AH661" s="196"/>
      <c r="AI661" s="196"/>
      <c r="AJ661" s="196"/>
      <c r="AK661" s="196"/>
    </row>
    <row r="662" spans="1:37" ht="11.25" customHeight="1">
      <c r="A662" s="205"/>
      <c r="B662" s="204"/>
      <c r="C662" s="196"/>
      <c r="D662" s="196"/>
      <c r="E662" s="196"/>
      <c r="F662" s="196"/>
      <c r="G662" s="196"/>
      <c r="H662" s="202"/>
      <c r="I662" s="203"/>
      <c r="J662" s="202"/>
      <c r="K662" s="201"/>
      <c r="L662" s="196"/>
      <c r="M662" s="196"/>
      <c r="N662" s="200"/>
      <c r="O662" s="200"/>
      <c r="P662" s="199"/>
      <c r="Q662" s="198"/>
      <c r="R662" s="198"/>
      <c r="S662" s="198"/>
      <c r="T662" s="198"/>
      <c r="U662" s="196"/>
      <c r="V662" s="197"/>
      <c r="W662" s="197"/>
      <c r="X662" s="197"/>
      <c r="Y662" s="196"/>
      <c r="Z662" s="196"/>
      <c r="AA662" s="196"/>
      <c r="AB662" s="196"/>
      <c r="AC662" s="196"/>
      <c r="AD662" s="196"/>
      <c r="AE662" s="196"/>
      <c r="AF662" s="196"/>
      <c r="AG662" s="196"/>
      <c r="AH662" s="196"/>
      <c r="AI662" s="196"/>
      <c r="AJ662" s="196"/>
      <c r="AK662" s="196"/>
    </row>
    <row r="663" spans="1:37" ht="11.25" customHeight="1">
      <c r="A663" s="205"/>
      <c r="B663" s="204"/>
      <c r="C663" s="196"/>
      <c r="D663" s="196"/>
      <c r="E663" s="196"/>
      <c r="F663" s="196"/>
      <c r="G663" s="196"/>
      <c r="H663" s="202"/>
      <c r="I663" s="203"/>
      <c r="J663" s="202"/>
      <c r="K663" s="201"/>
      <c r="L663" s="196"/>
      <c r="M663" s="196"/>
      <c r="N663" s="200"/>
      <c r="O663" s="200"/>
      <c r="P663" s="199"/>
      <c r="Q663" s="198"/>
      <c r="R663" s="198"/>
      <c r="S663" s="198"/>
      <c r="T663" s="198"/>
      <c r="U663" s="196"/>
      <c r="V663" s="197"/>
      <c r="W663" s="197"/>
      <c r="X663" s="197"/>
      <c r="Y663" s="196"/>
      <c r="Z663" s="196"/>
      <c r="AA663" s="196"/>
      <c r="AB663" s="196"/>
      <c r="AC663" s="196"/>
      <c r="AD663" s="196"/>
      <c r="AE663" s="196"/>
      <c r="AF663" s="196"/>
      <c r="AG663" s="196"/>
      <c r="AH663" s="196"/>
      <c r="AI663" s="196"/>
      <c r="AJ663" s="196"/>
      <c r="AK663" s="196"/>
    </row>
    <row r="664" spans="1:37" ht="11.25" customHeight="1">
      <c r="A664" s="205"/>
      <c r="B664" s="204"/>
      <c r="C664" s="196"/>
      <c r="D664" s="196"/>
      <c r="E664" s="196"/>
      <c r="F664" s="196"/>
      <c r="G664" s="196"/>
      <c r="H664" s="202"/>
      <c r="I664" s="203"/>
      <c r="J664" s="202"/>
      <c r="K664" s="201"/>
      <c r="L664" s="196"/>
      <c r="M664" s="196"/>
      <c r="N664" s="200"/>
      <c r="O664" s="200"/>
      <c r="P664" s="199"/>
      <c r="Q664" s="198"/>
      <c r="R664" s="198"/>
      <c r="S664" s="198"/>
      <c r="T664" s="198"/>
      <c r="U664" s="196"/>
      <c r="V664" s="197"/>
      <c r="W664" s="197"/>
      <c r="X664" s="197"/>
      <c r="Y664" s="196"/>
      <c r="Z664" s="196"/>
      <c r="AA664" s="196"/>
      <c r="AB664" s="196"/>
      <c r="AC664" s="196"/>
      <c r="AD664" s="196"/>
      <c r="AE664" s="196"/>
      <c r="AF664" s="196"/>
      <c r="AG664" s="196"/>
      <c r="AH664" s="196"/>
      <c r="AI664" s="196"/>
      <c r="AJ664" s="196"/>
      <c r="AK664" s="196"/>
    </row>
    <row r="665" spans="1:37" ht="11.25" customHeight="1">
      <c r="A665" s="205"/>
      <c r="B665" s="204"/>
      <c r="C665" s="196"/>
      <c r="D665" s="196"/>
      <c r="E665" s="196"/>
      <c r="F665" s="196"/>
      <c r="G665" s="196"/>
      <c r="H665" s="202"/>
      <c r="I665" s="203"/>
      <c r="J665" s="202"/>
      <c r="K665" s="201"/>
      <c r="L665" s="196"/>
      <c r="M665" s="196"/>
      <c r="N665" s="200"/>
      <c r="O665" s="200"/>
      <c r="P665" s="199"/>
      <c r="Q665" s="198"/>
      <c r="R665" s="198"/>
      <c r="S665" s="198"/>
      <c r="T665" s="198"/>
      <c r="U665" s="196"/>
      <c r="V665" s="197"/>
      <c r="W665" s="197"/>
      <c r="X665" s="197"/>
      <c r="Y665" s="196"/>
      <c r="Z665" s="196"/>
      <c r="AA665" s="196"/>
      <c r="AB665" s="196"/>
      <c r="AC665" s="196"/>
      <c r="AD665" s="196"/>
      <c r="AE665" s="196"/>
      <c r="AF665" s="196"/>
      <c r="AG665" s="196"/>
      <c r="AH665" s="196"/>
      <c r="AI665" s="196"/>
      <c r="AJ665" s="196"/>
      <c r="AK665" s="196"/>
    </row>
    <row r="666" spans="1:37" ht="11.25" customHeight="1">
      <c r="A666" s="205"/>
      <c r="B666" s="204"/>
      <c r="C666" s="196"/>
      <c r="D666" s="196"/>
      <c r="E666" s="196"/>
      <c r="F666" s="196"/>
      <c r="G666" s="196"/>
      <c r="H666" s="202"/>
      <c r="I666" s="203"/>
      <c r="J666" s="202"/>
      <c r="K666" s="201"/>
      <c r="L666" s="196"/>
      <c r="M666" s="196"/>
      <c r="N666" s="200"/>
      <c r="O666" s="200"/>
      <c r="P666" s="199"/>
      <c r="Q666" s="198"/>
      <c r="R666" s="198"/>
      <c r="S666" s="198"/>
      <c r="T666" s="198"/>
      <c r="U666" s="196"/>
      <c r="V666" s="197"/>
      <c r="W666" s="197"/>
      <c r="X666" s="197"/>
      <c r="Y666" s="196"/>
      <c r="Z666" s="196"/>
      <c r="AA666" s="196"/>
      <c r="AB666" s="196"/>
      <c r="AC666" s="196"/>
      <c r="AD666" s="196"/>
      <c r="AE666" s="196"/>
      <c r="AF666" s="196"/>
      <c r="AG666" s="196"/>
      <c r="AH666" s="196"/>
      <c r="AI666" s="196"/>
      <c r="AJ666" s="196"/>
      <c r="AK666" s="196"/>
    </row>
    <row r="667" spans="1:37" ht="11.25" customHeight="1">
      <c r="A667" s="205"/>
      <c r="B667" s="204"/>
      <c r="C667" s="196"/>
      <c r="D667" s="196"/>
      <c r="E667" s="196"/>
      <c r="F667" s="196"/>
      <c r="G667" s="196"/>
      <c r="H667" s="202"/>
      <c r="I667" s="203"/>
      <c r="J667" s="202"/>
      <c r="K667" s="201"/>
      <c r="L667" s="196"/>
      <c r="M667" s="196"/>
      <c r="N667" s="200"/>
      <c r="O667" s="200"/>
      <c r="P667" s="199"/>
      <c r="Q667" s="198"/>
      <c r="R667" s="198"/>
      <c r="S667" s="198"/>
      <c r="T667" s="198"/>
      <c r="U667" s="196"/>
      <c r="V667" s="197"/>
      <c r="W667" s="197"/>
      <c r="X667" s="197"/>
      <c r="Y667" s="196"/>
      <c r="Z667" s="196"/>
      <c r="AA667" s="196"/>
      <c r="AB667" s="196"/>
      <c r="AC667" s="196"/>
      <c r="AD667" s="196"/>
      <c r="AE667" s="196"/>
      <c r="AF667" s="196"/>
      <c r="AG667" s="196"/>
      <c r="AH667" s="196"/>
      <c r="AI667" s="196"/>
      <c r="AJ667" s="196"/>
      <c r="AK667" s="196"/>
    </row>
    <row r="668" spans="1:37" ht="11.25" customHeight="1">
      <c r="A668" s="205"/>
      <c r="B668" s="204"/>
      <c r="C668" s="196"/>
      <c r="D668" s="196"/>
      <c r="E668" s="196"/>
      <c r="F668" s="196"/>
      <c r="G668" s="196"/>
      <c r="H668" s="202"/>
      <c r="I668" s="203"/>
      <c r="J668" s="202"/>
      <c r="K668" s="201"/>
      <c r="L668" s="196"/>
      <c r="M668" s="196"/>
      <c r="N668" s="200"/>
      <c r="O668" s="200"/>
      <c r="P668" s="199"/>
      <c r="Q668" s="198"/>
      <c r="R668" s="198"/>
      <c r="S668" s="198"/>
      <c r="T668" s="198"/>
      <c r="U668" s="196"/>
      <c r="V668" s="197"/>
      <c r="W668" s="197"/>
      <c r="X668" s="197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</row>
    <row r="669" spans="1:37" ht="11.25" customHeight="1">
      <c r="A669" s="205"/>
      <c r="B669" s="204"/>
      <c r="C669" s="196"/>
      <c r="D669" s="196"/>
      <c r="E669" s="196"/>
      <c r="F669" s="196"/>
      <c r="G669" s="196"/>
      <c r="H669" s="202"/>
      <c r="I669" s="203"/>
      <c r="J669" s="202"/>
      <c r="K669" s="201"/>
      <c r="L669" s="196"/>
      <c r="M669" s="196"/>
      <c r="N669" s="200"/>
      <c r="O669" s="200"/>
      <c r="P669" s="199"/>
      <c r="Q669" s="198"/>
      <c r="R669" s="198"/>
      <c r="S669" s="198"/>
      <c r="T669" s="198"/>
      <c r="U669" s="196"/>
      <c r="V669" s="197"/>
      <c r="W669" s="197"/>
      <c r="X669" s="197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</row>
    <row r="670" spans="1:37" ht="11.25" customHeight="1">
      <c r="A670" s="205"/>
      <c r="B670" s="204"/>
      <c r="C670" s="196"/>
      <c r="D670" s="196"/>
      <c r="E670" s="196"/>
      <c r="F670" s="196"/>
      <c r="G670" s="196"/>
      <c r="H670" s="202"/>
      <c r="I670" s="203"/>
      <c r="J670" s="202"/>
      <c r="K670" s="201"/>
      <c r="L670" s="196"/>
      <c r="M670" s="196"/>
      <c r="N670" s="200"/>
      <c r="O670" s="200"/>
      <c r="P670" s="199"/>
      <c r="Q670" s="198"/>
      <c r="R670" s="198"/>
      <c r="S670" s="198"/>
      <c r="T670" s="198"/>
      <c r="U670" s="196"/>
      <c r="V670" s="197"/>
      <c r="W670" s="197"/>
      <c r="X670" s="197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</row>
    <row r="671" spans="1:37" ht="11.25" customHeight="1">
      <c r="A671" s="205"/>
      <c r="B671" s="204"/>
      <c r="C671" s="196"/>
      <c r="D671" s="196"/>
      <c r="E671" s="196"/>
      <c r="F671" s="196"/>
      <c r="G671" s="196"/>
      <c r="H671" s="202"/>
      <c r="I671" s="203"/>
      <c r="J671" s="202"/>
      <c r="K671" s="201"/>
      <c r="L671" s="196"/>
      <c r="M671" s="196"/>
      <c r="N671" s="200"/>
      <c r="O671" s="200"/>
      <c r="P671" s="199"/>
      <c r="Q671" s="198"/>
      <c r="R671" s="198"/>
      <c r="S671" s="198"/>
      <c r="T671" s="198"/>
      <c r="U671" s="196"/>
      <c r="V671" s="197"/>
      <c r="W671" s="197"/>
      <c r="X671" s="197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</row>
    <row r="672" spans="1:37" ht="11.25" customHeight="1">
      <c r="A672" s="205"/>
      <c r="B672" s="204"/>
      <c r="C672" s="196"/>
      <c r="D672" s="196"/>
      <c r="E672" s="196"/>
      <c r="F672" s="196"/>
      <c r="G672" s="196"/>
      <c r="H672" s="202"/>
      <c r="I672" s="203"/>
      <c r="J672" s="202"/>
      <c r="K672" s="201"/>
      <c r="L672" s="196"/>
      <c r="M672" s="196"/>
      <c r="N672" s="200"/>
      <c r="O672" s="200"/>
      <c r="P672" s="199"/>
      <c r="Q672" s="198"/>
      <c r="R672" s="198"/>
      <c r="S672" s="198"/>
      <c r="T672" s="198"/>
      <c r="U672" s="196"/>
      <c r="V672" s="197"/>
      <c r="W672" s="197"/>
      <c r="X672" s="197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</row>
    <row r="673" spans="1:37" ht="11.25" customHeight="1">
      <c r="A673" s="205"/>
      <c r="B673" s="204"/>
      <c r="C673" s="196"/>
      <c r="D673" s="196"/>
      <c r="E673" s="196"/>
      <c r="F673" s="196"/>
      <c r="G673" s="196"/>
      <c r="H673" s="202"/>
      <c r="I673" s="203"/>
      <c r="J673" s="202"/>
      <c r="K673" s="201"/>
      <c r="L673" s="196"/>
      <c r="M673" s="196"/>
      <c r="N673" s="200"/>
      <c r="O673" s="200"/>
      <c r="P673" s="199"/>
      <c r="Q673" s="198"/>
      <c r="R673" s="198"/>
      <c r="S673" s="198"/>
      <c r="T673" s="198"/>
      <c r="U673" s="196"/>
      <c r="V673" s="197"/>
      <c r="W673" s="197"/>
      <c r="X673" s="197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</row>
    <row r="674" spans="1:37" ht="11.25" customHeight="1">
      <c r="A674" s="205"/>
      <c r="B674" s="204"/>
      <c r="C674" s="196"/>
      <c r="D674" s="196"/>
      <c r="E674" s="196"/>
      <c r="F674" s="196"/>
      <c r="G674" s="196"/>
      <c r="H674" s="202"/>
      <c r="I674" s="203"/>
      <c r="J674" s="202"/>
      <c r="K674" s="201"/>
      <c r="L674" s="196"/>
      <c r="M674" s="196"/>
      <c r="N674" s="200"/>
      <c r="O674" s="200"/>
      <c r="P674" s="199"/>
      <c r="Q674" s="198"/>
      <c r="R674" s="198"/>
      <c r="S674" s="198"/>
      <c r="T674" s="198"/>
      <c r="U674" s="196"/>
      <c r="V674" s="197"/>
      <c r="W674" s="197"/>
      <c r="X674" s="197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</row>
    <row r="675" spans="1:37" ht="11.25" customHeight="1">
      <c r="A675" s="205"/>
      <c r="B675" s="204"/>
      <c r="C675" s="196"/>
      <c r="D675" s="196"/>
      <c r="E675" s="196"/>
      <c r="F675" s="196"/>
      <c r="G675" s="196"/>
      <c r="H675" s="202"/>
      <c r="I675" s="203"/>
      <c r="J675" s="202"/>
      <c r="K675" s="201"/>
      <c r="L675" s="196"/>
      <c r="M675" s="196"/>
      <c r="N675" s="200"/>
      <c r="O675" s="200"/>
      <c r="P675" s="199"/>
      <c r="Q675" s="198"/>
      <c r="R675" s="198"/>
      <c r="S675" s="198"/>
      <c r="T675" s="198"/>
      <c r="U675" s="196"/>
      <c r="V675" s="197"/>
      <c r="W675" s="197"/>
      <c r="X675" s="197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</row>
    <row r="676" spans="1:37" ht="11.25" customHeight="1">
      <c r="A676" s="205"/>
      <c r="B676" s="204"/>
      <c r="C676" s="196"/>
      <c r="D676" s="196"/>
      <c r="E676" s="196"/>
      <c r="F676" s="196"/>
      <c r="G676" s="196"/>
      <c r="H676" s="202"/>
      <c r="I676" s="203"/>
      <c r="J676" s="202"/>
      <c r="K676" s="201"/>
      <c r="L676" s="196"/>
      <c r="M676" s="196"/>
      <c r="N676" s="200"/>
      <c r="O676" s="200"/>
      <c r="P676" s="199"/>
      <c r="Q676" s="198"/>
      <c r="R676" s="198"/>
      <c r="S676" s="198"/>
      <c r="T676" s="198"/>
      <c r="U676" s="196"/>
      <c r="V676" s="197"/>
      <c r="W676" s="197"/>
      <c r="X676" s="197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</row>
    <row r="677" spans="1:37" ht="11.25" customHeight="1">
      <c r="A677" s="205"/>
      <c r="B677" s="204"/>
      <c r="C677" s="196"/>
      <c r="D677" s="196"/>
      <c r="E677" s="196"/>
      <c r="F677" s="196"/>
      <c r="G677" s="196"/>
      <c r="H677" s="202"/>
      <c r="I677" s="203"/>
      <c r="J677" s="202"/>
      <c r="K677" s="201"/>
      <c r="L677" s="196"/>
      <c r="M677" s="196"/>
      <c r="N677" s="200"/>
      <c r="O677" s="200"/>
      <c r="P677" s="199"/>
      <c r="Q677" s="198"/>
      <c r="R677" s="198"/>
      <c r="S677" s="198"/>
      <c r="T677" s="198"/>
      <c r="U677" s="196"/>
      <c r="V677" s="197"/>
      <c r="W677" s="197"/>
      <c r="X677" s="197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</row>
    <row r="678" spans="1:37" ht="11.25" customHeight="1">
      <c r="A678" s="205"/>
      <c r="B678" s="204"/>
      <c r="C678" s="196"/>
      <c r="D678" s="196"/>
      <c r="E678" s="196"/>
      <c r="F678" s="196"/>
      <c r="G678" s="196"/>
      <c r="H678" s="202"/>
      <c r="I678" s="203"/>
      <c r="J678" s="202"/>
      <c r="K678" s="201"/>
      <c r="L678" s="196"/>
      <c r="M678" s="196"/>
      <c r="N678" s="200"/>
      <c r="O678" s="200"/>
      <c r="P678" s="199"/>
      <c r="Q678" s="198"/>
      <c r="R678" s="198"/>
      <c r="S678" s="198"/>
      <c r="T678" s="198"/>
      <c r="U678" s="196"/>
      <c r="V678" s="197"/>
      <c r="W678" s="197"/>
      <c r="X678" s="197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</row>
    <row r="679" spans="1:37" ht="11.25" customHeight="1">
      <c r="A679" s="205"/>
      <c r="B679" s="204"/>
      <c r="C679" s="196"/>
      <c r="D679" s="196"/>
      <c r="E679" s="196"/>
      <c r="F679" s="196"/>
      <c r="G679" s="196"/>
      <c r="H679" s="202"/>
      <c r="I679" s="203"/>
      <c r="J679" s="202"/>
      <c r="K679" s="201"/>
      <c r="L679" s="196"/>
      <c r="M679" s="196"/>
      <c r="N679" s="200"/>
      <c r="O679" s="200"/>
      <c r="P679" s="199"/>
      <c r="Q679" s="198"/>
      <c r="R679" s="198"/>
      <c r="S679" s="198"/>
      <c r="T679" s="198"/>
      <c r="U679" s="196"/>
      <c r="V679" s="197"/>
      <c r="W679" s="197"/>
      <c r="X679" s="197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</row>
    <row r="680" spans="1:37" ht="11.25" customHeight="1">
      <c r="A680" s="205"/>
      <c r="B680" s="204"/>
      <c r="C680" s="196"/>
      <c r="D680" s="196"/>
      <c r="E680" s="196"/>
      <c r="F680" s="196"/>
      <c r="G680" s="196"/>
      <c r="H680" s="202"/>
      <c r="I680" s="203"/>
      <c r="J680" s="202"/>
      <c r="K680" s="201"/>
      <c r="L680" s="196"/>
      <c r="M680" s="196"/>
      <c r="N680" s="200"/>
      <c r="O680" s="200"/>
      <c r="P680" s="199"/>
      <c r="Q680" s="198"/>
      <c r="R680" s="198"/>
      <c r="S680" s="198"/>
      <c r="T680" s="198"/>
      <c r="U680" s="196"/>
      <c r="V680" s="197"/>
      <c r="W680" s="197"/>
      <c r="X680" s="197"/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</row>
    <row r="681" spans="1:37" ht="11.25" customHeight="1">
      <c r="A681" s="205"/>
      <c r="B681" s="204"/>
      <c r="C681" s="196"/>
      <c r="D681" s="196"/>
      <c r="E681" s="196"/>
      <c r="F681" s="196"/>
      <c r="G681" s="196"/>
      <c r="H681" s="202"/>
      <c r="I681" s="203"/>
      <c r="J681" s="202"/>
      <c r="K681" s="201"/>
      <c r="L681" s="196"/>
      <c r="M681" s="196"/>
      <c r="N681" s="200"/>
      <c r="O681" s="200"/>
      <c r="P681" s="199"/>
      <c r="Q681" s="198"/>
      <c r="R681" s="198"/>
      <c r="S681" s="198"/>
      <c r="T681" s="198"/>
      <c r="U681" s="196"/>
      <c r="V681" s="197"/>
      <c r="W681" s="197"/>
      <c r="X681" s="197"/>
      <c r="Y681" s="196"/>
      <c r="Z681" s="196"/>
      <c r="AA681" s="196"/>
      <c r="AB681" s="196"/>
      <c r="AC681" s="196"/>
      <c r="AD681" s="196"/>
      <c r="AE681" s="196"/>
      <c r="AF681" s="196"/>
      <c r="AG681" s="196"/>
      <c r="AH681" s="196"/>
      <c r="AI681" s="196"/>
      <c r="AJ681" s="196"/>
      <c r="AK681" s="196"/>
    </row>
    <row r="682" spans="1:37" ht="11.25" customHeight="1">
      <c r="A682" s="205"/>
      <c r="B682" s="204"/>
      <c r="C682" s="196"/>
      <c r="D682" s="196"/>
      <c r="E682" s="196"/>
      <c r="F682" s="196"/>
      <c r="G682" s="196"/>
      <c r="H682" s="202"/>
      <c r="I682" s="203"/>
      <c r="J682" s="202"/>
      <c r="K682" s="201"/>
      <c r="L682" s="196"/>
      <c r="M682" s="196"/>
      <c r="N682" s="200"/>
      <c r="O682" s="200"/>
      <c r="P682" s="199"/>
      <c r="Q682" s="198"/>
      <c r="R682" s="198"/>
      <c r="S682" s="198"/>
      <c r="T682" s="198"/>
      <c r="U682" s="196"/>
      <c r="V682" s="197"/>
      <c r="W682" s="197"/>
      <c r="X682" s="197"/>
      <c r="Y682" s="196"/>
      <c r="Z682" s="196"/>
      <c r="AA682" s="196"/>
      <c r="AB682" s="196"/>
      <c r="AC682" s="196"/>
      <c r="AD682" s="196"/>
      <c r="AE682" s="196"/>
      <c r="AF682" s="196"/>
      <c r="AG682" s="196"/>
      <c r="AH682" s="196"/>
      <c r="AI682" s="196"/>
      <c r="AJ682" s="196"/>
      <c r="AK682" s="196"/>
    </row>
    <row r="683" spans="1:37" ht="11.25" customHeight="1">
      <c r="A683" s="205"/>
      <c r="B683" s="204"/>
      <c r="C683" s="196"/>
      <c r="D683" s="196"/>
      <c r="E683" s="196"/>
      <c r="F683" s="196"/>
      <c r="G683" s="196"/>
      <c r="H683" s="202"/>
      <c r="I683" s="203"/>
      <c r="J683" s="202"/>
      <c r="K683" s="201"/>
      <c r="L683" s="196"/>
      <c r="M683" s="196"/>
      <c r="N683" s="200"/>
      <c r="O683" s="200"/>
      <c r="P683" s="199"/>
      <c r="Q683" s="198"/>
      <c r="R683" s="198"/>
      <c r="S683" s="198"/>
      <c r="T683" s="198"/>
      <c r="U683" s="196"/>
      <c r="V683" s="197"/>
      <c r="W683" s="197"/>
      <c r="X683" s="197"/>
      <c r="Y683" s="196"/>
      <c r="Z683" s="196"/>
      <c r="AA683" s="196"/>
      <c r="AB683" s="196"/>
      <c r="AC683" s="196"/>
      <c r="AD683" s="196"/>
      <c r="AE683" s="196"/>
      <c r="AF683" s="196"/>
      <c r="AG683" s="196"/>
      <c r="AH683" s="196"/>
      <c r="AI683" s="196"/>
      <c r="AJ683" s="196"/>
      <c r="AK683" s="196"/>
    </row>
    <row r="684" spans="1:37" ht="11.25" customHeight="1">
      <c r="A684" s="205"/>
      <c r="B684" s="204"/>
      <c r="C684" s="196"/>
      <c r="D684" s="196"/>
      <c r="E684" s="196"/>
      <c r="F684" s="196"/>
      <c r="G684" s="196"/>
      <c r="H684" s="202"/>
      <c r="I684" s="203"/>
      <c r="J684" s="202"/>
      <c r="K684" s="201"/>
      <c r="L684" s="196"/>
      <c r="M684" s="196"/>
      <c r="N684" s="200"/>
      <c r="O684" s="200"/>
      <c r="P684" s="199"/>
      <c r="Q684" s="198"/>
      <c r="R684" s="198"/>
      <c r="S684" s="198"/>
      <c r="T684" s="198"/>
      <c r="U684" s="196"/>
      <c r="V684" s="197"/>
      <c r="W684" s="197"/>
      <c r="X684" s="197"/>
      <c r="Y684" s="196"/>
      <c r="Z684" s="196"/>
      <c r="AA684" s="196"/>
      <c r="AB684" s="196"/>
      <c r="AC684" s="196"/>
      <c r="AD684" s="196"/>
      <c r="AE684" s="196"/>
      <c r="AF684" s="196"/>
      <c r="AG684" s="196"/>
      <c r="AH684" s="196"/>
      <c r="AI684" s="196"/>
      <c r="AJ684" s="196"/>
      <c r="AK684" s="196"/>
    </row>
    <row r="685" spans="1:37" ht="11.25" customHeight="1">
      <c r="A685" s="205"/>
      <c r="B685" s="204"/>
      <c r="C685" s="196"/>
      <c r="D685" s="196"/>
      <c r="E685" s="196"/>
      <c r="F685" s="196"/>
      <c r="G685" s="196"/>
      <c r="H685" s="202"/>
      <c r="I685" s="203"/>
      <c r="J685" s="202"/>
      <c r="K685" s="201"/>
      <c r="L685" s="196"/>
      <c r="M685" s="196"/>
      <c r="N685" s="200"/>
      <c r="O685" s="200"/>
      <c r="P685" s="199"/>
      <c r="Q685" s="198"/>
      <c r="R685" s="198"/>
      <c r="S685" s="198"/>
      <c r="T685" s="198"/>
      <c r="U685" s="196"/>
      <c r="V685" s="197"/>
      <c r="W685" s="197"/>
      <c r="X685" s="197"/>
      <c r="Y685" s="196"/>
      <c r="Z685" s="196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</row>
    <row r="686" spans="1:37" ht="11.25" customHeight="1">
      <c r="A686" s="205"/>
      <c r="B686" s="204"/>
      <c r="C686" s="196"/>
      <c r="D686" s="196"/>
      <c r="E686" s="196"/>
      <c r="F686" s="196"/>
      <c r="G686" s="196"/>
      <c r="H686" s="202"/>
      <c r="I686" s="203"/>
      <c r="J686" s="202"/>
      <c r="K686" s="201"/>
      <c r="L686" s="196"/>
      <c r="M686" s="196"/>
      <c r="N686" s="200"/>
      <c r="O686" s="200"/>
      <c r="P686" s="199"/>
      <c r="Q686" s="198"/>
      <c r="R686" s="198"/>
      <c r="S686" s="198"/>
      <c r="T686" s="198"/>
      <c r="U686" s="196"/>
      <c r="V686" s="197"/>
      <c r="W686" s="197"/>
      <c r="X686" s="197"/>
      <c r="Y686" s="196"/>
      <c r="Z686" s="196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</row>
    <row r="687" spans="1:37" ht="11.25" customHeight="1">
      <c r="A687" s="205"/>
      <c r="B687" s="204"/>
      <c r="C687" s="196"/>
      <c r="D687" s="196"/>
      <c r="E687" s="196"/>
      <c r="F687" s="196"/>
      <c r="G687" s="196"/>
      <c r="H687" s="202"/>
      <c r="I687" s="203"/>
      <c r="J687" s="202"/>
      <c r="K687" s="201"/>
      <c r="L687" s="196"/>
      <c r="M687" s="196"/>
      <c r="N687" s="200"/>
      <c r="O687" s="200"/>
      <c r="P687" s="199"/>
      <c r="Q687" s="198"/>
      <c r="R687" s="198"/>
      <c r="S687" s="198"/>
      <c r="T687" s="198"/>
      <c r="U687" s="196"/>
      <c r="V687" s="197"/>
      <c r="W687" s="197"/>
      <c r="X687" s="197"/>
      <c r="Y687" s="196"/>
      <c r="Z687" s="196"/>
      <c r="AA687" s="196"/>
      <c r="AB687" s="196"/>
      <c r="AC687" s="196"/>
      <c r="AD687" s="196"/>
      <c r="AE687" s="196"/>
      <c r="AF687" s="196"/>
      <c r="AG687" s="196"/>
      <c r="AH687" s="196"/>
      <c r="AI687" s="196"/>
      <c r="AJ687" s="196"/>
      <c r="AK687" s="196"/>
    </row>
    <row r="688" spans="1:37" ht="11.25" customHeight="1">
      <c r="A688" s="205"/>
      <c r="B688" s="204"/>
      <c r="C688" s="196"/>
      <c r="D688" s="196"/>
      <c r="E688" s="196"/>
      <c r="F688" s="196"/>
      <c r="G688" s="196"/>
      <c r="H688" s="202"/>
      <c r="I688" s="203"/>
      <c r="J688" s="202"/>
      <c r="K688" s="201"/>
      <c r="L688" s="196"/>
      <c r="M688" s="196"/>
      <c r="N688" s="200"/>
      <c r="O688" s="200"/>
      <c r="P688" s="199"/>
      <c r="Q688" s="198"/>
      <c r="R688" s="198"/>
      <c r="S688" s="198"/>
      <c r="T688" s="198"/>
      <c r="U688" s="196"/>
      <c r="V688" s="197"/>
      <c r="W688" s="197"/>
      <c r="X688" s="197"/>
      <c r="Y688" s="196"/>
      <c r="Z688" s="196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</row>
    <row r="689" spans="1:37" ht="11.25" customHeight="1">
      <c r="A689" s="205"/>
      <c r="B689" s="204"/>
      <c r="C689" s="196"/>
      <c r="D689" s="196"/>
      <c r="E689" s="196"/>
      <c r="F689" s="196"/>
      <c r="G689" s="196"/>
      <c r="H689" s="202"/>
      <c r="I689" s="203"/>
      <c r="J689" s="202"/>
      <c r="K689" s="201"/>
      <c r="L689" s="196"/>
      <c r="M689" s="196"/>
      <c r="N689" s="200"/>
      <c r="O689" s="200"/>
      <c r="P689" s="199"/>
      <c r="Q689" s="198"/>
      <c r="R689" s="198"/>
      <c r="S689" s="198"/>
      <c r="T689" s="198"/>
      <c r="U689" s="196"/>
      <c r="V689" s="197"/>
      <c r="W689" s="197"/>
      <c r="X689" s="197"/>
      <c r="Y689" s="196"/>
      <c r="Z689" s="196"/>
      <c r="AA689" s="196"/>
      <c r="AB689" s="196"/>
      <c r="AC689" s="196"/>
      <c r="AD689" s="196"/>
      <c r="AE689" s="196"/>
      <c r="AF689" s="196"/>
      <c r="AG689" s="196"/>
      <c r="AH689" s="196"/>
      <c r="AI689" s="196"/>
      <c r="AJ689" s="196"/>
      <c r="AK689" s="196"/>
    </row>
    <row r="690" spans="1:37" ht="11.25" customHeight="1">
      <c r="A690" s="205"/>
      <c r="B690" s="204"/>
      <c r="C690" s="196"/>
      <c r="D690" s="196"/>
      <c r="E690" s="196"/>
      <c r="F690" s="196"/>
      <c r="G690" s="196"/>
      <c r="H690" s="202"/>
      <c r="I690" s="203"/>
      <c r="J690" s="202"/>
      <c r="K690" s="201"/>
      <c r="L690" s="196"/>
      <c r="M690" s="196"/>
      <c r="N690" s="200"/>
      <c r="O690" s="200"/>
      <c r="P690" s="199"/>
      <c r="Q690" s="198"/>
      <c r="R690" s="198"/>
      <c r="S690" s="198"/>
      <c r="T690" s="198"/>
      <c r="U690" s="196"/>
      <c r="V690" s="197"/>
      <c r="W690" s="197"/>
      <c r="X690" s="197"/>
      <c r="Y690" s="196"/>
      <c r="Z690" s="196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</row>
    <row r="691" spans="1:37" ht="11.25" customHeight="1">
      <c r="A691" s="205"/>
      <c r="B691" s="204"/>
      <c r="C691" s="196"/>
      <c r="D691" s="196"/>
      <c r="E691" s="196"/>
      <c r="F691" s="196"/>
      <c r="G691" s="196"/>
      <c r="H691" s="202"/>
      <c r="I691" s="203"/>
      <c r="J691" s="202"/>
      <c r="K691" s="201"/>
      <c r="L691" s="196"/>
      <c r="M691" s="196"/>
      <c r="N691" s="200"/>
      <c r="O691" s="200"/>
      <c r="P691" s="199"/>
      <c r="Q691" s="198"/>
      <c r="R691" s="198"/>
      <c r="S691" s="198"/>
      <c r="T691" s="198"/>
      <c r="U691" s="196"/>
      <c r="V691" s="197"/>
      <c r="W691" s="197"/>
      <c r="X691" s="197"/>
      <c r="Y691" s="196"/>
      <c r="Z691" s="196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</row>
    <row r="692" spans="1:37" ht="11.25" customHeight="1">
      <c r="A692" s="205"/>
      <c r="B692" s="204"/>
      <c r="C692" s="196"/>
      <c r="D692" s="196"/>
      <c r="E692" s="196"/>
      <c r="F692" s="196"/>
      <c r="G692" s="196"/>
      <c r="H692" s="202"/>
      <c r="I692" s="203"/>
      <c r="J692" s="202"/>
      <c r="K692" s="201"/>
      <c r="L692" s="196"/>
      <c r="M692" s="196"/>
      <c r="N692" s="200"/>
      <c r="O692" s="200"/>
      <c r="P692" s="199"/>
      <c r="Q692" s="198"/>
      <c r="R692" s="198"/>
      <c r="S692" s="198"/>
      <c r="T692" s="198"/>
      <c r="U692" s="196"/>
      <c r="V692" s="197"/>
      <c r="W692" s="197"/>
      <c r="X692" s="197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</row>
    <row r="693" spans="1:37" ht="11.25" customHeight="1">
      <c r="A693" s="205"/>
      <c r="B693" s="204"/>
      <c r="C693" s="196"/>
      <c r="D693" s="196"/>
      <c r="E693" s="196"/>
      <c r="F693" s="196"/>
      <c r="G693" s="196"/>
      <c r="H693" s="202"/>
      <c r="I693" s="203"/>
      <c r="J693" s="202"/>
      <c r="K693" s="201"/>
      <c r="L693" s="196"/>
      <c r="M693" s="196"/>
      <c r="N693" s="200"/>
      <c r="O693" s="200"/>
      <c r="P693" s="199"/>
      <c r="Q693" s="198"/>
      <c r="R693" s="198"/>
      <c r="S693" s="198"/>
      <c r="T693" s="198"/>
      <c r="U693" s="196"/>
      <c r="V693" s="197"/>
      <c r="W693" s="197"/>
      <c r="X693" s="197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</row>
    <row r="694" spans="1:37" ht="11.25" customHeight="1">
      <c r="A694" s="205"/>
      <c r="B694" s="204"/>
      <c r="C694" s="196"/>
      <c r="D694" s="196"/>
      <c r="E694" s="196"/>
      <c r="F694" s="196"/>
      <c r="G694" s="196"/>
      <c r="H694" s="202"/>
      <c r="I694" s="203"/>
      <c r="J694" s="202"/>
      <c r="K694" s="201"/>
      <c r="L694" s="196"/>
      <c r="M694" s="196"/>
      <c r="N694" s="200"/>
      <c r="O694" s="200"/>
      <c r="P694" s="199"/>
      <c r="Q694" s="198"/>
      <c r="R694" s="198"/>
      <c r="S694" s="198"/>
      <c r="T694" s="198"/>
      <c r="U694" s="196"/>
      <c r="V694" s="197"/>
      <c r="W694" s="197"/>
      <c r="X694" s="197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</row>
    <row r="695" spans="1:37" ht="11.25" customHeight="1">
      <c r="A695" s="205"/>
      <c r="B695" s="204"/>
      <c r="C695" s="196"/>
      <c r="D695" s="196"/>
      <c r="E695" s="196"/>
      <c r="F695" s="196"/>
      <c r="G695" s="196"/>
      <c r="H695" s="202"/>
      <c r="I695" s="203"/>
      <c r="J695" s="202"/>
      <c r="K695" s="201"/>
      <c r="L695" s="196"/>
      <c r="M695" s="196"/>
      <c r="N695" s="200"/>
      <c r="O695" s="200"/>
      <c r="P695" s="199"/>
      <c r="Q695" s="198"/>
      <c r="R695" s="198"/>
      <c r="S695" s="198"/>
      <c r="T695" s="198"/>
      <c r="U695" s="196"/>
      <c r="V695" s="197"/>
      <c r="W695" s="197"/>
      <c r="X695" s="197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</row>
    <row r="696" spans="1:37" ht="11.25" customHeight="1">
      <c r="A696" s="205"/>
      <c r="B696" s="204"/>
      <c r="C696" s="196"/>
      <c r="D696" s="196"/>
      <c r="E696" s="196"/>
      <c r="F696" s="196"/>
      <c r="G696" s="196"/>
      <c r="H696" s="202"/>
      <c r="I696" s="203"/>
      <c r="J696" s="202"/>
      <c r="K696" s="201"/>
      <c r="L696" s="196"/>
      <c r="M696" s="196"/>
      <c r="N696" s="200"/>
      <c r="O696" s="200"/>
      <c r="P696" s="199"/>
      <c r="Q696" s="198"/>
      <c r="R696" s="198"/>
      <c r="S696" s="198"/>
      <c r="T696" s="198"/>
      <c r="U696" s="196"/>
      <c r="V696" s="197"/>
      <c r="W696" s="197"/>
      <c r="X696" s="197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</row>
    <row r="697" spans="1:37" ht="11.25" customHeight="1">
      <c r="A697" s="205"/>
      <c r="B697" s="204"/>
      <c r="C697" s="196"/>
      <c r="D697" s="196"/>
      <c r="E697" s="196"/>
      <c r="F697" s="196"/>
      <c r="G697" s="196"/>
      <c r="H697" s="202"/>
      <c r="I697" s="203"/>
      <c r="J697" s="202"/>
      <c r="K697" s="201"/>
      <c r="L697" s="196"/>
      <c r="M697" s="196"/>
      <c r="N697" s="200"/>
      <c r="O697" s="200"/>
      <c r="P697" s="199"/>
      <c r="Q697" s="198"/>
      <c r="R697" s="198"/>
      <c r="S697" s="198"/>
      <c r="T697" s="198"/>
      <c r="U697" s="196"/>
      <c r="V697" s="197"/>
      <c r="W697" s="197"/>
      <c r="X697" s="197"/>
      <c r="Y697" s="196"/>
      <c r="Z697" s="196"/>
      <c r="AA697" s="196"/>
      <c r="AB697" s="196"/>
      <c r="AC697" s="196"/>
      <c r="AD697" s="196"/>
      <c r="AE697" s="196"/>
      <c r="AF697" s="196"/>
      <c r="AG697" s="196"/>
      <c r="AH697" s="196"/>
      <c r="AI697" s="196"/>
      <c r="AJ697" s="196"/>
      <c r="AK697" s="196"/>
    </row>
    <row r="698" spans="1:37" ht="11.25" customHeight="1">
      <c r="A698" s="205"/>
      <c r="B698" s="204"/>
      <c r="C698" s="196"/>
      <c r="D698" s="196"/>
      <c r="E698" s="196"/>
      <c r="F698" s="196"/>
      <c r="G698" s="196"/>
      <c r="H698" s="202"/>
      <c r="I698" s="203"/>
      <c r="J698" s="202"/>
      <c r="K698" s="201"/>
      <c r="L698" s="196"/>
      <c r="M698" s="196"/>
      <c r="N698" s="200"/>
      <c r="O698" s="200"/>
      <c r="P698" s="199"/>
      <c r="Q698" s="198"/>
      <c r="R698" s="198"/>
      <c r="S698" s="198"/>
      <c r="T698" s="198"/>
      <c r="U698" s="196"/>
      <c r="V698" s="197"/>
      <c r="W698" s="197"/>
      <c r="X698" s="197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</row>
    <row r="699" spans="1:37" ht="11.25" customHeight="1">
      <c r="A699" s="205"/>
      <c r="B699" s="204"/>
      <c r="C699" s="196"/>
      <c r="D699" s="196"/>
      <c r="E699" s="196"/>
      <c r="F699" s="196"/>
      <c r="G699" s="196"/>
      <c r="H699" s="202"/>
      <c r="I699" s="203"/>
      <c r="J699" s="202"/>
      <c r="K699" s="201"/>
      <c r="L699" s="196"/>
      <c r="M699" s="196"/>
      <c r="N699" s="200"/>
      <c r="O699" s="200"/>
      <c r="P699" s="199"/>
      <c r="Q699" s="198"/>
      <c r="R699" s="198"/>
      <c r="S699" s="198"/>
      <c r="T699" s="198"/>
      <c r="U699" s="196"/>
      <c r="V699" s="197"/>
      <c r="W699" s="197"/>
      <c r="X699" s="197"/>
      <c r="Y699" s="196"/>
      <c r="Z699" s="196"/>
      <c r="AA699" s="196"/>
      <c r="AB699" s="196"/>
      <c r="AC699" s="196"/>
      <c r="AD699" s="196"/>
      <c r="AE699" s="196"/>
      <c r="AF699" s="196"/>
      <c r="AG699" s="196"/>
      <c r="AH699" s="196"/>
      <c r="AI699" s="196"/>
      <c r="AJ699" s="196"/>
      <c r="AK699" s="196"/>
    </row>
    <row r="700" spans="1:37" ht="11.25" customHeight="1">
      <c r="A700" s="205"/>
      <c r="B700" s="204"/>
      <c r="C700" s="196"/>
      <c r="D700" s="196"/>
      <c r="E700" s="196"/>
      <c r="F700" s="196"/>
      <c r="G700" s="196"/>
      <c r="H700" s="202"/>
      <c r="I700" s="203"/>
      <c r="J700" s="202"/>
      <c r="K700" s="201"/>
      <c r="L700" s="196"/>
      <c r="M700" s="196"/>
      <c r="N700" s="200"/>
      <c r="O700" s="200"/>
      <c r="P700" s="199"/>
      <c r="Q700" s="198"/>
      <c r="R700" s="198"/>
      <c r="S700" s="198"/>
      <c r="T700" s="198"/>
      <c r="U700" s="196"/>
      <c r="V700" s="197"/>
      <c r="W700" s="197"/>
      <c r="X700" s="197"/>
      <c r="Y700" s="196"/>
      <c r="Z700" s="196"/>
      <c r="AA700" s="196"/>
      <c r="AB700" s="196"/>
      <c r="AC700" s="196"/>
      <c r="AD700" s="196"/>
      <c r="AE700" s="196"/>
      <c r="AF700" s="196"/>
      <c r="AG700" s="196"/>
      <c r="AH700" s="196"/>
      <c r="AI700" s="196"/>
      <c r="AJ700" s="196"/>
      <c r="AK700" s="196"/>
    </row>
    <row r="701" spans="1:37" ht="11.25" customHeight="1">
      <c r="A701" s="205"/>
      <c r="B701" s="204"/>
      <c r="C701" s="196"/>
      <c r="D701" s="196"/>
      <c r="E701" s="196"/>
      <c r="F701" s="196"/>
      <c r="G701" s="196"/>
      <c r="H701" s="202"/>
      <c r="I701" s="203"/>
      <c r="J701" s="202"/>
      <c r="K701" s="201"/>
      <c r="L701" s="196"/>
      <c r="M701" s="196"/>
      <c r="N701" s="200"/>
      <c r="O701" s="200"/>
      <c r="P701" s="199"/>
      <c r="Q701" s="198"/>
      <c r="R701" s="198"/>
      <c r="S701" s="198"/>
      <c r="T701" s="198"/>
      <c r="U701" s="196"/>
      <c r="V701" s="197"/>
      <c r="W701" s="197"/>
      <c r="X701" s="197"/>
      <c r="Y701" s="196"/>
      <c r="Z701" s="196"/>
      <c r="AA701" s="196"/>
      <c r="AB701" s="196"/>
      <c r="AC701" s="196"/>
      <c r="AD701" s="196"/>
      <c r="AE701" s="196"/>
      <c r="AF701" s="196"/>
      <c r="AG701" s="196"/>
      <c r="AH701" s="196"/>
      <c r="AI701" s="196"/>
      <c r="AJ701" s="196"/>
      <c r="AK701" s="196"/>
    </row>
    <row r="702" spans="1:37" ht="11.25" customHeight="1">
      <c r="A702" s="205"/>
      <c r="B702" s="204"/>
      <c r="C702" s="196"/>
      <c r="D702" s="196"/>
      <c r="E702" s="196"/>
      <c r="F702" s="196"/>
      <c r="G702" s="196"/>
      <c r="H702" s="202"/>
      <c r="I702" s="203"/>
      <c r="J702" s="202"/>
      <c r="K702" s="201"/>
      <c r="L702" s="196"/>
      <c r="M702" s="196"/>
      <c r="N702" s="200"/>
      <c r="O702" s="200"/>
      <c r="P702" s="199"/>
      <c r="Q702" s="198"/>
      <c r="R702" s="198"/>
      <c r="S702" s="198"/>
      <c r="T702" s="198"/>
      <c r="U702" s="196"/>
      <c r="V702" s="197"/>
      <c r="W702" s="197"/>
      <c r="X702" s="197"/>
      <c r="Y702" s="196"/>
      <c r="Z702" s="196"/>
      <c r="AA702" s="196"/>
      <c r="AB702" s="196"/>
      <c r="AC702" s="196"/>
      <c r="AD702" s="196"/>
      <c r="AE702" s="196"/>
      <c r="AF702" s="196"/>
      <c r="AG702" s="196"/>
      <c r="AH702" s="196"/>
      <c r="AI702" s="196"/>
      <c r="AJ702" s="196"/>
      <c r="AK702" s="196"/>
    </row>
    <row r="703" spans="1:37" ht="11.25" customHeight="1">
      <c r="A703" s="205"/>
      <c r="B703" s="204"/>
      <c r="C703" s="196"/>
      <c r="D703" s="196"/>
      <c r="E703" s="196"/>
      <c r="F703" s="196"/>
      <c r="G703" s="196"/>
      <c r="H703" s="202"/>
      <c r="I703" s="203"/>
      <c r="J703" s="202"/>
      <c r="K703" s="201"/>
      <c r="L703" s="196"/>
      <c r="M703" s="196"/>
      <c r="N703" s="200"/>
      <c r="O703" s="200"/>
      <c r="P703" s="199"/>
      <c r="Q703" s="198"/>
      <c r="R703" s="198"/>
      <c r="S703" s="198"/>
      <c r="T703" s="198"/>
      <c r="U703" s="196"/>
      <c r="V703" s="197"/>
      <c r="W703" s="197"/>
      <c r="X703" s="197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</row>
    <row r="704" spans="1:37" ht="11.25" customHeight="1">
      <c r="A704" s="205"/>
      <c r="B704" s="204"/>
      <c r="C704" s="196"/>
      <c r="D704" s="196"/>
      <c r="E704" s="196"/>
      <c r="F704" s="196"/>
      <c r="G704" s="196"/>
      <c r="H704" s="202"/>
      <c r="I704" s="203"/>
      <c r="J704" s="202"/>
      <c r="K704" s="201"/>
      <c r="L704" s="196"/>
      <c r="M704" s="196"/>
      <c r="N704" s="200"/>
      <c r="O704" s="200"/>
      <c r="P704" s="199"/>
      <c r="Q704" s="198"/>
      <c r="R704" s="198"/>
      <c r="S704" s="198"/>
      <c r="T704" s="198"/>
      <c r="U704" s="196"/>
      <c r="V704" s="197"/>
      <c r="W704" s="197"/>
      <c r="X704" s="197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</row>
    <row r="705" spans="1:37" ht="11.25" customHeight="1">
      <c r="A705" s="205"/>
      <c r="B705" s="204"/>
      <c r="C705" s="196"/>
      <c r="D705" s="196"/>
      <c r="E705" s="196"/>
      <c r="F705" s="196"/>
      <c r="G705" s="196"/>
      <c r="H705" s="202"/>
      <c r="I705" s="203"/>
      <c r="J705" s="202"/>
      <c r="K705" s="201"/>
      <c r="L705" s="196"/>
      <c r="M705" s="196"/>
      <c r="N705" s="200"/>
      <c r="O705" s="200"/>
      <c r="P705" s="199"/>
      <c r="Q705" s="198"/>
      <c r="R705" s="198"/>
      <c r="S705" s="198"/>
      <c r="T705" s="198"/>
      <c r="U705" s="196"/>
      <c r="V705" s="197"/>
      <c r="W705" s="197"/>
      <c r="X705" s="197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</row>
    <row r="706" spans="1:37" ht="11.25" customHeight="1">
      <c r="A706" s="205"/>
      <c r="B706" s="204"/>
      <c r="C706" s="196"/>
      <c r="D706" s="196"/>
      <c r="E706" s="196"/>
      <c r="F706" s="196"/>
      <c r="G706" s="196"/>
      <c r="H706" s="202"/>
      <c r="I706" s="203"/>
      <c r="J706" s="202"/>
      <c r="K706" s="201"/>
      <c r="L706" s="196"/>
      <c r="M706" s="196"/>
      <c r="N706" s="200"/>
      <c r="O706" s="200"/>
      <c r="P706" s="199"/>
      <c r="Q706" s="198"/>
      <c r="R706" s="198"/>
      <c r="S706" s="198"/>
      <c r="T706" s="198"/>
      <c r="U706" s="196"/>
      <c r="V706" s="197"/>
      <c r="W706" s="197"/>
      <c r="X706" s="197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</row>
    <row r="707" spans="1:37" ht="11.25" customHeight="1">
      <c r="A707" s="205"/>
      <c r="B707" s="204"/>
      <c r="C707" s="196"/>
      <c r="D707" s="196"/>
      <c r="E707" s="196"/>
      <c r="F707" s="196"/>
      <c r="G707" s="196"/>
      <c r="H707" s="202"/>
      <c r="I707" s="203"/>
      <c r="J707" s="202"/>
      <c r="K707" s="201"/>
      <c r="L707" s="196"/>
      <c r="M707" s="196"/>
      <c r="N707" s="200"/>
      <c r="O707" s="200"/>
      <c r="P707" s="199"/>
      <c r="Q707" s="198"/>
      <c r="R707" s="198"/>
      <c r="S707" s="198"/>
      <c r="T707" s="198"/>
      <c r="U707" s="196"/>
      <c r="V707" s="197"/>
      <c r="W707" s="197"/>
      <c r="X707" s="197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</row>
    <row r="708" spans="1:37" ht="11.25" customHeight="1">
      <c r="A708" s="205"/>
      <c r="B708" s="204"/>
      <c r="C708" s="196"/>
      <c r="D708" s="196"/>
      <c r="E708" s="196"/>
      <c r="F708" s="196"/>
      <c r="G708" s="196"/>
      <c r="H708" s="202"/>
      <c r="I708" s="203"/>
      <c r="J708" s="202"/>
      <c r="K708" s="201"/>
      <c r="L708" s="196"/>
      <c r="M708" s="196"/>
      <c r="N708" s="200"/>
      <c r="O708" s="200"/>
      <c r="P708" s="199"/>
      <c r="Q708" s="198"/>
      <c r="R708" s="198"/>
      <c r="S708" s="198"/>
      <c r="T708" s="198"/>
      <c r="U708" s="196"/>
      <c r="V708" s="197"/>
      <c r="W708" s="197"/>
      <c r="X708" s="197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</row>
    <row r="709" spans="1:37" ht="11.25" customHeight="1">
      <c r="A709" s="205"/>
      <c r="B709" s="204"/>
      <c r="C709" s="196"/>
      <c r="D709" s="196"/>
      <c r="E709" s="196"/>
      <c r="F709" s="196"/>
      <c r="G709" s="196"/>
      <c r="H709" s="202"/>
      <c r="I709" s="203"/>
      <c r="J709" s="202"/>
      <c r="K709" s="201"/>
      <c r="L709" s="196"/>
      <c r="M709" s="196"/>
      <c r="N709" s="200"/>
      <c r="O709" s="200"/>
      <c r="P709" s="199"/>
      <c r="Q709" s="198"/>
      <c r="R709" s="198"/>
      <c r="S709" s="198"/>
      <c r="T709" s="198"/>
      <c r="U709" s="196"/>
      <c r="V709" s="197"/>
      <c r="W709" s="197"/>
      <c r="X709" s="197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</row>
    <row r="710" spans="1:37" ht="11.25" customHeight="1">
      <c r="A710" s="205"/>
      <c r="B710" s="204"/>
      <c r="C710" s="196"/>
      <c r="D710" s="196"/>
      <c r="E710" s="196"/>
      <c r="F710" s="196"/>
      <c r="G710" s="196"/>
      <c r="H710" s="202"/>
      <c r="I710" s="203"/>
      <c r="J710" s="202"/>
      <c r="K710" s="201"/>
      <c r="L710" s="196"/>
      <c r="M710" s="196"/>
      <c r="N710" s="200"/>
      <c r="O710" s="200"/>
      <c r="P710" s="199"/>
      <c r="Q710" s="198"/>
      <c r="R710" s="198"/>
      <c r="S710" s="198"/>
      <c r="T710" s="198"/>
      <c r="U710" s="196"/>
      <c r="V710" s="197"/>
      <c r="W710" s="197"/>
      <c r="X710" s="197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</row>
    <row r="711" spans="1:37" ht="11.25" customHeight="1">
      <c r="A711" s="205"/>
      <c r="B711" s="204"/>
      <c r="C711" s="196"/>
      <c r="D711" s="196"/>
      <c r="E711" s="196"/>
      <c r="F711" s="196"/>
      <c r="G711" s="196"/>
      <c r="H711" s="202"/>
      <c r="I711" s="203"/>
      <c r="J711" s="202"/>
      <c r="K711" s="201"/>
      <c r="L711" s="196"/>
      <c r="M711" s="196"/>
      <c r="N711" s="200"/>
      <c r="O711" s="200"/>
      <c r="P711" s="199"/>
      <c r="Q711" s="198"/>
      <c r="R711" s="198"/>
      <c r="S711" s="198"/>
      <c r="T711" s="198"/>
      <c r="U711" s="196"/>
      <c r="V711" s="197"/>
      <c r="W711" s="197"/>
      <c r="X711" s="197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</row>
    <row r="712" spans="1:37" ht="11.25" customHeight="1">
      <c r="A712" s="205"/>
      <c r="B712" s="204"/>
      <c r="C712" s="196"/>
      <c r="D712" s="196"/>
      <c r="E712" s="196"/>
      <c r="F712" s="196"/>
      <c r="G712" s="196"/>
      <c r="H712" s="202"/>
      <c r="I712" s="203"/>
      <c r="J712" s="202"/>
      <c r="K712" s="201"/>
      <c r="L712" s="196"/>
      <c r="M712" s="196"/>
      <c r="N712" s="200"/>
      <c r="O712" s="200"/>
      <c r="P712" s="199"/>
      <c r="Q712" s="198"/>
      <c r="R712" s="198"/>
      <c r="S712" s="198"/>
      <c r="T712" s="198"/>
      <c r="U712" s="196"/>
      <c r="V712" s="197"/>
      <c r="W712" s="197"/>
      <c r="X712" s="197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</row>
    <row r="713" spans="1:37" ht="11.25" customHeight="1">
      <c r="A713" s="205"/>
      <c r="B713" s="204"/>
      <c r="C713" s="196"/>
      <c r="D713" s="196"/>
      <c r="E713" s="196"/>
      <c r="F713" s="196"/>
      <c r="G713" s="196"/>
      <c r="H713" s="202"/>
      <c r="I713" s="203"/>
      <c r="J713" s="202"/>
      <c r="K713" s="201"/>
      <c r="L713" s="196"/>
      <c r="M713" s="196"/>
      <c r="N713" s="200"/>
      <c r="O713" s="200"/>
      <c r="P713" s="199"/>
      <c r="Q713" s="198"/>
      <c r="R713" s="198"/>
      <c r="S713" s="198"/>
      <c r="T713" s="198"/>
      <c r="U713" s="196"/>
      <c r="V713" s="197"/>
      <c r="W713" s="197"/>
      <c r="X713" s="197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</row>
    <row r="714" spans="1:37" ht="11.25" customHeight="1">
      <c r="A714" s="205"/>
      <c r="B714" s="204"/>
      <c r="C714" s="196"/>
      <c r="D714" s="196"/>
      <c r="E714" s="196"/>
      <c r="F714" s="196"/>
      <c r="G714" s="196"/>
      <c r="H714" s="202"/>
      <c r="I714" s="203"/>
      <c r="J714" s="202"/>
      <c r="K714" s="201"/>
      <c r="L714" s="196"/>
      <c r="M714" s="196"/>
      <c r="N714" s="200"/>
      <c r="O714" s="200"/>
      <c r="P714" s="199"/>
      <c r="Q714" s="198"/>
      <c r="R714" s="198"/>
      <c r="S714" s="198"/>
      <c r="T714" s="198"/>
      <c r="U714" s="196"/>
      <c r="V714" s="197"/>
      <c r="W714" s="197"/>
      <c r="X714" s="197"/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6"/>
      <c r="AK714" s="196"/>
    </row>
    <row r="715" spans="1:37" ht="11.25" customHeight="1">
      <c r="A715" s="205"/>
      <c r="B715" s="204"/>
      <c r="C715" s="196"/>
      <c r="D715" s="196"/>
      <c r="E715" s="196"/>
      <c r="F715" s="196"/>
      <c r="G715" s="196"/>
      <c r="H715" s="202"/>
      <c r="I715" s="203"/>
      <c r="J715" s="202"/>
      <c r="K715" s="201"/>
      <c r="L715" s="196"/>
      <c r="M715" s="196"/>
      <c r="N715" s="200"/>
      <c r="O715" s="200"/>
      <c r="P715" s="199"/>
      <c r="Q715" s="198"/>
      <c r="R715" s="198"/>
      <c r="S715" s="198"/>
      <c r="T715" s="198"/>
      <c r="U715" s="196"/>
      <c r="V715" s="197"/>
      <c r="W715" s="197"/>
      <c r="X715" s="197"/>
      <c r="Y715" s="196"/>
      <c r="Z715" s="196"/>
      <c r="AA715" s="196"/>
      <c r="AB715" s="196"/>
      <c r="AC715" s="196"/>
      <c r="AD715" s="196"/>
      <c r="AE715" s="196"/>
      <c r="AF715" s="196"/>
      <c r="AG715" s="196"/>
      <c r="AH715" s="196"/>
      <c r="AI715" s="196"/>
      <c r="AJ715" s="196"/>
      <c r="AK715" s="196"/>
    </row>
    <row r="716" spans="1:37" ht="11.25" customHeight="1">
      <c r="A716" s="205"/>
      <c r="B716" s="204"/>
      <c r="C716" s="196"/>
      <c r="D716" s="196"/>
      <c r="E716" s="196"/>
      <c r="F716" s="196"/>
      <c r="G716" s="196"/>
      <c r="H716" s="202"/>
      <c r="I716" s="203"/>
      <c r="J716" s="202"/>
      <c r="K716" s="201"/>
      <c r="L716" s="196"/>
      <c r="M716" s="196"/>
      <c r="N716" s="200"/>
      <c r="O716" s="200"/>
      <c r="P716" s="199"/>
      <c r="Q716" s="198"/>
      <c r="R716" s="198"/>
      <c r="S716" s="198"/>
      <c r="T716" s="198"/>
      <c r="U716" s="196"/>
      <c r="V716" s="197"/>
      <c r="W716" s="197"/>
      <c r="X716" s="197"/>
      <c r="Y716" s="196"/>
      <c r="Z716" s="196"/>
      <c r="AA716" s="196"/>
      <c r="AB716" s="196"/>
      <c r="AC716" s="196"/>
      <c r="AD716" s="196"/>
      <c r="AE716" s="196"/>
      <c r="AF716" s="196"/>
      <c r="AG716" s="196"/>
      <c r="AH716" s="196"/>
      <c r="AI716" s="196"/>
      <c r="AJ716" s="196"/>
      <c r="AK716" s="196"/>
    </row>
    <row r="717" spans="1:37" ht="11.25" customHeight="1">
      <c r="A717" s="205"/>
      <c r="B717" s="204"/>
      <c r="C717" s="196"/>
      <c r="D717" s="196"/>
      <c r="E717" s="196"/>
      <c r="F717" s="196"/>
      <c r="G717" s="196"/>
      <c r="H717" s="202"/>
      <c r="I717" s="203"/>
      <c r="J717" s="202"/>
      <c r="K717" s="201"/>
      <c r="L717" s="196"/>
      <c r="M717" s="196"/>
      <c r="N717" s="200"/>
      <c r="O717" s="200"/>
      <c r="P717" s="199"/>
      <c r="Q717" s="198"/>
      <c r="R717" s="198"/>
      <c r="S717" s="198"/>
      <c r="T717" s="198"/>
      <c r="U717" s="196"/>
      <c r="V717" s="197"/>
      <c r="W717" s="197"/>
      <c r="X717" s="197"/>
      <c r="Y717" s="196"/>
      <c r="Z717" s="196"/>
      <c r="AA717" s="196"/>
      <c r="AB717" s="196"/>
      <c r="AC717" s="196"/>
      <c r="AD717" s="196"/>
      <c r="AE717" s="196"/>
      <c r="AF717" s="196"/>
      <c r="AG717" s="196"/>
      <c r="AH717" s="196"/>
      <c r="AI717" s="196"/>
      <c r="AJ717" s="196"/>
      <c r="AK717" s="196"/>
    </row>
    <row r="718" spans="1:37" ht="11.25" customHeight="1">
      <c r="A718" s="205"/>
      <c r="B718" s="204"/>
      <c r="C718" s="196"/>
      <c r="D718" s="196"/>
      <c r="E718" s="196"/>
      <c r="F718" s="196"/>
      <c r="G718" s="196"/>
      <c r="H718" s="202"/>
      <c r="I718" s="203"/>
      <c r="J718" s="202"/>
      <c r="K718" s="201"/>
      <c r="L718" s="196"/>
      <c r="M718" s="196"/>
      <c r="N718" s="200"/>
      <c r="O718" s="200"/>
      <c r="P718" s="199"/>
      <c r="Q718" s="198"/>
      <c r="R718" s="198"/>
      <c r="S718" s="198"/>
      <c r="T718" s="198"/>
      <c r="U718" s="196"/>
      <c r="V718" s="197"/>
      <c r="W718" s="197"/>
      <c r="X718" s="197"/>
      <c r="Y718" s="196"/>
      <c r="Z718" s="196"/>
      <c r="AA718" s="196"/>
      <c r="AB718" s="196"/>
      <c r="AC718" s="196"/>
      <c r="AD718" s="196"/>
      <c r="AE718" s="196"/>
      <c r="AF718" s="196"/>
      <c r="AG718" s="196"/>
      <c r="AH718" s="196"/>
      <c r="AI718" s="196"/>
      <c r="AJ718" s="196"/>
      <c r="AK718" s="196"/>
    </row>
    <row r="719" spans="1:37" ht="11.25" customHeight="1">
      <c r="A719" s="205"/>
      <c r="B719" s="204"/>
      <c r="C719" s="196"/>
      <c r="D719" s="196"/>
      <c r="E719" s="196"/>
      <c r="F719" s="196"/>
      <c r="G719" s="196"/>
      <c r="H719" s="202"/>
      <c r="I719" s="203"/>
      <c r="J719" s="202"/>
      <c r="K719" s="201"/>
      <c r="L719" s="196"/>
      <c r="M719" s="196"/>
      <c r="N719" s="200"/>
      <c r="O719" s="200"/>
      <c r="P719" s="199"/>
      <c r="Q719" s="198"/>
      <c r="R719" s="198"/>
      <c r="S719" s="198"/>
      <c r="T719" s="198"/>
      <c r="U719" s="196"/>
      <c r="V719" s="197"/>
      <c r="W719" s="197"/>
      <c r="X719" s="197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6"/>
      <c r="AK719" s="196"/>
    </row>
    <row r="720" spans="1:37" ht="11.25" customHeight="1">
      <c r="A720" s="205"/>
      <c r="B720" s="204"/>
      <c r="C720" s="196"/>
      <c r="D720" s="196"/>
      <c r="E720" s="196"/>
      <c r="F720" s="196"/>
      <c r="G720" s="196"/>
      <c r="H720" s="202"/>
      <c r="I720" s="203"/>
      <c r="J720" s="202"/>
      <c r="K720" s="201"/>
      <c r="L720" s="196"/>
      <c r="M720" s="196"/>
      <c r="N720" s="200"/>
      <c r="O720" s="200"/>
      <c r="P720" s="199"/>
      <c r="Q720" s="198"/>
      <c r="R720" s="198"/>
      <c r="S720" s="198"/>
      <c r="T720" s="198"/>
      <c r="U720" s="196"/>
      <c r="V720" s="197"/>
      <c r="W720" s="197"/>
      <c r="X720" s="197"/>
      <c r="Y720" s="196"/>
      <c r="Z720" s="196"/>
      <c r="AA720" s="196"/>
      <c r="AB720" s="196"/>
      <c r="AC720" s="196"/>
      <c r="AD720" s="196"/>
      <c r="AE720" s="196"/>
      <c r="AF720" s="196"/>
      <c r="AG720" s="196"/>
      <c r="AH720" s="196"/>
      <c r="AI720" s="196"/>
      <c r="AJ720" s="196"/>
      <c r="AK720" s="196"/>
    </row>
    <row r="721" spans="1:37" ht="11.25" customHeight="1">
      <c r="A721" s="205"/>
      <c r="B721" s="204"/>
      <c r="C721" s="196"/>
      <c r="D721" s="196"/>
      <c r="E721" s="196"/>
      <c r="F721" s="196"/>
      <c r="G721" s="196"/>
      <c r="H721" s="202"/>
      <c r="I721" s="203"/>
      <c r="J721" s="202"/>
      <c r="K721" s="201"/>
      <c r="L721" s="196"/>
      <c r="M721" s="196"/>
      <c r="N721" s="200"/>
      <c r="O721" s="200"/>
      <c r="P721" s="199"/>
      <c r="Q721" s="198"/>
      <c r="R721" s="198"/>
      <c r="S721" s="198"/>
      <c r="T721" s="198"/>
      <c r="U721" s="196"/>
      <c r="V721" s="197"/>
      <c r="W721" s="197"/>
      <c r="X721" s="197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</row>
    <row r="722" spans="1:37" ht="11.25" customHeight="1">
      <c r="A722" s="205"/>
      <c r="B722" s="204"/>
      <c r="C722" s="196"/>
      <c r="D722" s="196"/>
      <c r="E722" s="196"/>
      <c r="F722" s="196"/>
      <c r="G722" s="196"/>
      <c r="H722" s="202"/>
      <c r="I722" s="203"/>
      <c r="J722" s="202"/>
      <c r="K722" s="201"/>
      <c r="L722" s="196"/>
      <c r="M722" s="196"/>
      <c r="N722" s="200"/>
      <c r="O722" s="200"/>
      <c r="P722" s="199"/>
      <c r="Q722" s="198"/>
      <c r="R722" s="198"/>
      <c r="S722" s="198"/>
      <c r="T722" s="198"/>
      <c r="U722" s="196"/>
      <c r="V722" s="197"/>
      <c r="W722" s="197"/>
      <c r="X722" s="197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</row>
    <row r="723" spans="1:37" ht="11.25" customHeight="1">
      <c r="A723" s="205"/>
      <c r="B723" s="204"/>
      <c r="C723" s="196"/>
      <c r="D723" s="196"/>
      <c r="E723" s="196"/>
      <c r="F723" s="196"/>
      <c r="G723" s="196"/>
      <c r="H723" s="202"/>
      <c r="I723" s="203"/>
      <c r="J723" s="202"/>
      <c r="K723" s="201"/>
      <c r="L723" s="196"/>
      <c r="M723" s="196"/>
      <c r="N723" s="200"/>
      <c r="O723" s="200"/>
      <c r="P723" s="199"/>
      <c r="Q723" s="198"/>
      <c r="R723" s="198"/>
      <c r="S723" s="198"/>
      <c r="T723" s="198"/>
      <c r="U723" s="196"/>
      <c r="V723" s="197"/>
      <c r="W723" s="197"/>
      <c r="X723" s="197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</row>
    <row r="724" spans="1:37" ht="11.25" customHeight="1">
      <c r="A724" s="205"/>
      <c r="B724" s="204"/>
      <c r="C724" s="196"/>
      <c r="D724" s="196"/>
      <c r="E724" s="196"/>
      <c r="F724" s="196"/>
      <c r="G724" s="196"/>
      <c r="H724" s="202"/>
      <c r="I724" s="203"/>
      <c r="J724" s="202"/>
      <c r="K724" s="201"/>
      <c r="L724" s="196"/>
      <c r="M724" s="196"/>
      <c r="N724" s="200"/>
      <c r="O724" s="200"/>
      <c r="P724" s="199"/>
      <c r="Q724" s="198"/>
      <c r="R724" s="198"/>
      <c r="S724" s="198"/>
      <c r="T724" s="198"/>
      <c r="U724" s="196"/>
      <c r="V724" s="197"/>
      <c r="W724" s="197"/>
      <c r="X724" s="197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</row>
    <row r="725" spans="1:37" ht="11.25" customHeight="1">
      <c r="A725" s="205"/>
      <c r="B725" s="204"/>
      <c r="C725" s="196"/>
      <c r="D725" s="196"/>
      <c r="E725" s="196"/>
      <c r="F725" s="196"/>
      <c r="G725" s="196"/>
      <c r="H725" s="202"/>
      <c r="I725" s="203"/>
      <c r="J725" s="202"/>
      <c r="K725" s="201"/>
      <c r="L725" s="196"/>
      <c r="M725" s="196"/>
      <c r="N725" s="200"/>
      <c r="O725" s="200"/>
      <c r="P725" s="199"/>
      <c r="Q725" s="198"/>
      <c r="R725" s="198"/>
      <c r="S725" s="198"/>
      <c r="T725" s="198"/>
      <c r="U725" s="196"/>
      <c r="V725" s="197"/>
      <c r="W725" s="197"/>
      <c r="X725" s="197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</row>
    <row r="726" spans="1:37" ht="11.25" customHeight="1">
      <c r="A726" s="205"/>
      <c r="B726" s="204"/>
      <c r="C726" s="196"/>
      <c r="D726" s="196"/>
      <c r="E726" s="196"/>
      <c r="F726" s="196"/>
      <c r="G726" s="196"/>
      <c r="H726" s="202"/>
      <c r="I726" s="203"/>
      <c r="J726" s="202"/>
      <c r="K726" s="201"/>
      <c r="L726" s="196"/>
      <c r="M726" s="196"/>
      <c r="N726" s="200"/>
      <c r="O726" s="200"/>
      <c r="P726" s="199"/>
      <c r="Q726" s="198"/>
      <c r="R726" s="198"/>
      <c r="S726" s="198"/>
      <c r="T726" s="198"/>
      <c r="U726" s="196"/>
      <c r="V726" s="197"/>
      <c r="W726" s="197"/>
      <c r="X726" s="197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</row>
    <row r="727" spans="1:37" ht="11.25" customHeight="1">
      <c r="A727" s="205"/>
      <c r="B727" s="204"/>
      <c r="C727" s="196"/>
      <c r="D727" s="196"/>
      <c r="E727" s="196"/>
      <c r="F727" s="196"/>
      <c r="G727" s="196"/>
      <c r="H727" s="202"/>
      <c r="I727" s="203"/>
      <c r="J727" s="202"/>
      <c r="K727" s="201"/>
      <c r="L727" s="196"/>
      <c r="M727" s="196"/>
      <c r="N727" s="200"/>
      <c r="O727" s="200"/>
      <c r="P727" s="199"/>
      <c r="Q727" s="198"/>
      <c r="R727" s="198"/>
      <c r="S727" s="198"/>
      <c r="T727" s="198"/>
      <c r="U727" s="196"/>
      <c r="V727" s="197"/>
      <c r="W727" s="197"/>
      <c r="X727" s="197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</row>
    <row r="728" spans="1:37" ht="11.25" customHeight="1">
      <c r="A728" s="205"/>
      <c r="B728" s="204"/>
      <c r="C728" s="196"/>
      <c r="D728" s="196"/>
      <c r="E728" s="196"/>
      <c r="F728" s="196"/>
      <c r="G728" s="196"/>
      <c r="H728" s="202"/>
      <c r="I728" s="203"/>
      <c r="J728" s="202"/>
      <c r="K728" s="201"/>
      <c r="L728" s="196"/>
      <c r="M728" s="196"/>
      <c r="N728" s="200"/>
      <c r="O728" s="200"/>
      <c r="P728" s="199"/>
      <c r="Q728" s="198"/>
      <c r="R728" s="198"/>
      <c r="S728" s="198"/>
      <c r="T728" s="198"/>
      <c r="U728" s="196"/>
      <c r="V728" s="197"/>
      <c r="W728" s="197"/>
      <c r="X728" s="197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</row>
    <row r="729" spans="1:37" ht="11.25" customHeight="1">
      <c r="A729" s="205"/>
      <c r="B729" s="204"/>
      <c r="C729" s="196"/>
      <c r="D729" s="196"/>
      <c r="E729" s="196"/>
      <c r="F729" s="196"/>
      <c r="G729" s="196"/>
      <c r="H729" s="202"/>
      <c r="I729" s="203"/>
      <c r="J729" s="202"/>
      <c r="K729" s="201"/>
      <c r="L729" s="196"/>
      <c r="M729" s="196"/>
      <c r="N729" s="200"/>
      <c r="O729" s="200"/>
      <c r="P729" s="199"/>
      <c r="Q729" s="198"/>
      <c r="R729" s="198"/>
      <c r="S729" s="198"/>
      <c r="T729" s="198"/>
      <c r="U729" s="196"/>
      <c r="V729" s="197"/>
      <c r="W729" s="197"/>
      <c r="X729" s="197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</row>
    <row r="730" spans="1:37" ht="11.25" customHeight="1">
      <c r="A730" s="205"/>
      <c r="B730" s="204"/>
      <c r="C730" s="196"/>
      <c r="D730" s="196"/>
      <c r="E730" s="196"/>
      <c r="F730" s="196"/>
      <c r="G730" s="196"/>
      <c r="H730" s="202"/>
      <c r="I730" s="203"/>
      <c r="J730" s="202"/>
      <c r="K730" s="201"/>
      <c r="L730" s="196"/>
      <c r="M730" s="196"/>
      <c r="N730" s="200"/>
      <c r="O730" s="200"/>
      <c r="P730" s="199"/>
      <c r="Q730" s="198"/>
      <c r="R730" s="198"/>
      <c r="S730" s="198"/>
      <c r="T730" s="198"/>
      <c r="U730" s="196"/>
      <c r="V730" s="197"/>
      <c r="W730" s="197"/>
      <c r="X730" s="197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</row>
    <row r="731" spans="1:37" ht="11.25" customHeight="1">
      <c r="A731" s="205"/>
      <c r="B731" s="204"/>
      <c r="C731" s="196"/>
      <c r="D731" s="196"/>
      <c r="E731" s="196"/>
      <c r="F731" s="196"/>
      <c r="G731" s="196"/>
      <c r="H731" s="202"/>
      <c r="I731" s="203"/>
      <c r="J731" s="202"/>
      <c r="K731" s="201"/>
      <c r="L731" s="196"/>
      <c r="M731" s="196"/>
      <c r="N731" s="200"/>
      <c r="O731" s="200"/>
      <c r="P731" s="199"/>
      <c r="Q731" s="198"/>
      <c r="R731" s="198"/>
      <c r="S731" s="198"/>
      <c r="T731" s="198"/>
      <c r="U731" s="196"/>
      <c r="V731" s="197"/>
      <c r="W731" s="197"/>
      <c r="X731" s="197"/>
      <c r="Y731" s="196"/>
      <c r="Z731" s="196"/>
      <c r="AA731" s="196"/>
      <c r="AB731" s="196"/>
      <c r="AC731" s="196"/>
      <c r="AD731" s="196"/>
      <c r="AE731" s="196"/>
      <c r="AF731" s="196"/>
      <c r="AG731" s="196"/>
      <c r="AH731" s="196"/>
      <c r="AI731" s="196"/>
      <c r="AJ731" s="196"/>
      <c r="AK731" s="196"/>
    </row>
    <row r="732" spans="1:37" ht="11.25" customHeight="1">
      <c r="A732" s="205"/>
      <c r="B732" s="204"/>
      <c r="C732" s="196"/>
      <c r="D732" s="196"/>
      <c r="E732" s="196"/>
      <c r="F732" s="196"/>
      <c r="G732" s="196"/>
      <c r="H732" s="202"/>
      <c r="I732" s="203"/>
      <c r="J732" s="202"/>
      <c r="K732" s="201"/>
      <c r="L732" s="196"/>
      <c r="M732" s="196"/>
      <c r="N732" s="200"/>
      <c r="O732" s="200"/>
      <c r="P732" s="199"/>
      <c r="Q732" s="198"/>
      <c r="R732" s="198"/>
      <c r="S732" s="198"/>
      <c r="T732" s="198"/>
      <c r="U732" s="196"/>
      <c r="V732" s="197"/>
      <c r="W732" s="197"/>
      <c r="X732" s="197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</row>
    <row r="733" spans="1:37" ht="11.25" customHeight="1">
      <c r="A733" s="205"/>
      <c r="B733" s="204"/>
      <c r="C733" s="196"/>
      <c r="D733" s="196"/>
      <c r="E733" s="196"/>
      <c r="F733" s="196"/>
      <c r="G733" s="196"/>
      <c r="H733" s="202"/>
      <c r="I733" s="203"/>
      <c r="J733" s="202"/>
      <c r="K733" s="201"/>
      <c r="L733" s="196"/>
      <c r="M733" s="196"/>
      <c r="N733" s="200"/>
      <c r="O733" s="200"/>
      <c r="P733" s="199"/>
      <c r="Q733" s="198"/>
      <c r="R733" s="198"/>
      <c r="S733" s="198"/>
      <c r="T733" s="198"/>
      <c r="U733" s="196"/>
      <c r="V733" s="197"/>
      <c r="W733" s="197"/>
      <c r="X733" s="197"/>
      <c r="Y733" s="196"/>
      <c r="Z733" s="196"/>
      <c r="AA733" s="196"/>
      <c r="AB733" s="196"/>
      <c r="AC733" s="196"/>
      <c r="AD733" s="196"/>
      <c r="AE733" s="196"/>
      <c r="AF733" s="196"/>
      <c r="AG733" s="196"/>
      <c r="AH733" s="196"/>
      <c r="AI733" s="196"/>
      <c r="AJ733" s="196"/>
      <c r="AK733" s="196"/>
    </row>
    <row r="734" spans="1:37" ht="11.25" customHeight="1">
      <c r="A734" s="205"/>
      <c r="B734" s="204"/>
      <c r="C734" s="196"/>
      <c r="D734" s="196"/>
      <c r="E734" s="196"/>
      <c r="F734" s="196"/>
      <c r="G734" s="196"/>
      <c r="H734" s="202"/>
      <c r="I734" s="203"/>
      <c r="J734" s="202"/>
      <c r="K734" s="201"/>
      <c r="L734" s="196"/>
      <c r="M734" s="196"/>
      <c r="N734" s="200"/>
      <c r="O734" s="200"/>
      <c r="P734" s="199"/>
      <c r="Q734" s="198"/>
      <c r="R734" s="198"/>
      <c r="S734" s="198"/>
      <c r="T734" s="198"/>
      <c r="U734" s="196"/>
      <c r="V734" s="197"/>
      <c r="W734" s="197"/>
      <c r="X734" s="197"/>
      <c r="Y734" s="196"/>
      <c r="Z734" s="196"/>
      <c r="AA734" s="196"/>
      <c r="AB734" s="196"/>
      <c r="AC734" s="196"/>
      <c r="AD734" s="196"/>
      <c r="AE734" s="196"/>
      <c r="AF734" s="196"/>
      <c r="AG734" s="196"/>
      <c r="AH734" s="196"/>
      <c r="AI734" s="196"/>
      <c r="AJ734" s="196"/>
      <c r="AK734" s="196"/>
    </row>
    <row r="735" spans="1:37" ht="11.25" customHeight="1">
      <c r="A735" s="205"/>
      <c r="B735" s="204"/>
      <c r="C735" s="196"/>
      <c r="D735" s="196"/>
      <c r="E735" s="196"/>
      <c r="F735" s="196"/>
      <c r="G735" s="196"/>
      <c r="H735" s="202"/>
      <c r="I735" s="203"/>
      <c r="J735" s="202"/>
      <c r="K735" s="201"/>
      <c r="L735" s="196"/>
      <c r="M735" s="196"/>
      <c r="N735" s="200"/>
      <c r="O735" s="200"/>
      <c r="P735" s="199"/>
      <c r="Q735" s="198"/>
      <c r="R735" s="198"/>
      <c r="S735" s="198"/>
      <c r="T735" s="198"/>
      <c r="U735" s="196"/>
      <c r="V735" s="197"/>
      <c r="W735" s="197"/>
      <c r="X735" s="197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</row>
    <row r="736" spans="1:37" ht="11.25" customHeight="1">
      <c r="A736" s="205"/>
      <c r="B736" s="204"/>
      <c r="C736" s="196"/>
      <c r="D736" s="196"/>
      <c r="E736" s="196"/>
      <c r="F736" s="196"/>
      <c r="G736" s="196"/>
      <c r="H736" s="202"/>
      <c r="I736" s="203"/>
      <c r="J736" s="202"/>
      <c r="K736" s="201"/>
      <c r="L736" s="196"/>
      <c r="M736" s="196"/>
      <c r="N736" s="200"/>
      <c r="O736" s="200"/>
      <c r="P736" s="199"/>
      <c r="Q736" s="198"/>
      <c r="R736" s="198"/>
      <c r="S736" s="198"/>
      <c r="T736" s="198"/>
      <c r="U736" s="196"/>
      <c r="V736" s="197"/>
      <c r="W736" s="197"/>
      <c r="X736" s="197"/>
      <c r="Y736" s="196"/>
      <c r="Z736" s="196"/>
      <c r="AA736" s="196"/>
      <c r="AB736" s="196"/>
      <c r="AC736" s="196"/>
      <c r="AD736" s="196"/>
      <c r="AE736" s="196"/>
      <c r="AF736" s="196"/>
      <c r="AG736" s="196"/>
      <c r="AH736" s="196"/>
      <c r="AI736" s="196"/>
      <c r="AJ736" s="196"/>
      <c r="AK736" s="196"/>
    </row>
    <row r="737" spans="1:37" ht="11.25" customHeight="1">
      <c r="A737" s="205"/>
      <c r="B737" s="204"/>
      <c r="C737" s="196"/>
      <c r="D737" s="196"/>
      <c r="E737" s="196"/>
      <c r="F737" s="196"/>
      <c r="G737" s="196"/>
      <c r="H737" s="202"/>
      <c r="I737" s="203"/>
      <c r="J737" s="202"/>
      <c r="K737" s="201"/>
      <c r="L737" s="196"/>
      <c r="M737" s="196"/>
      <c r="N737" s="200"/>
      <c r="O737" s="200"/>
      <c r="P737" s="199"/>
      <c r="Q737" s="198"/>
      <c r="R737" s="198"/>
      <c r="S737" s="198"/>
      <c r="T737" s="198"/>
      <c r="U737" s="196"/>
      <c r="V737" s="197"/>
      <c r="W737" s="197"/>
      <c r="X737" s="197"/>
      <c r="Y737" s="196"/>
      <c r="Z737" s="196"/>
      <c r="AA737" s="196"/>
      <c r="AB737" s="196"/>
      <c r="AC737" s="196"/>
      <c r="AD737" s="196"/>
      <c r="AE737" s="196"/>
      <c r="AF737" s="196"/>
      <c r="AG737" s="196"/>
      <c r="AH737" s="196"/>
      <c r="AI737" s="196"/>
      <c r="AJ737" s="196"/>
      <c r="AK737" s="196"/>
    </row>
    <row r="738" spans="1:37" ht="11.25" customHeight="1">
      <c r="A738" s="205"/>
      <c r="B738" s="204"/>
      <c r="C738" s="196"/>
      <c r="D738" s="196"/>
      <c r="E738" s="196"/>
      <c r="F738" s="196"/>
      <c r="G738" s="196"/>
      <c r="H738" s="202"/>
      <c r="I738" s="203"/>
      <c r="J738" s="202"/>
      <c r="K738" s="201"/>
      <c r="L738" s="196"/>
      <c r="M738" s="196"/>
      <c r="N738" s="200"/>
      <c r="O738" s="200"/>
      <c r="P738" s="199"/>
      <c r="Q738" s="198"/>
      <c r="R738" s="198"/>
      <c r="S738" s="198"/>
      <c r="T738" s="198"/>
      <c r="U738" s="196"/>
      <c r="V738" s="197"/>
      <c r="W738" s="197"/>
      <c r="X738" s="197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</row>
    <row r="739" spans="1:37" ht="11.25" customHeight="1">
      <c r="A739" s="205"/>
      <c r="B739" s="204"/>
      <c r="C739" s="196"/>
      <c r="D739" s="196"/>
      <c r="E739" s="196"/>
      <c r="F739" s="196"/>
      <c r="G739" s="196"/>
      <c r="H739" s="202"/>
      <c r="I739" s="203"/>
      <c r="J739" s="202"/>
      <c r="K739" s="201"/>
      <c r="L739" s="196"/>
      <c r="M739" s="196"/>
      <c r="N739" s="200"/>
      <c r="O739" s="200"/>
      <c r="P739" s="199"/>
      <c r="Q739" s="198"/>
      <c r="R739" s="198"/>
      <c r="S739" s="198"/>
      <c r="T739" s="198"/>
      <c r="U739" s="196"/>
      <c r="V739" s="197"/>
      <c r="W739" s="197"/>
      <c r="X739" s="197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</row>
    <row r="740" spans="1:37" ht="11.25" customHeight="1">
      <c r="A740" s="205"/>
      <c r="B740" s="204"/>
      <c r="C740" s="196"/>
      <c r="D740" s="196"/>
      <c r="E740" s="196"/>
      <c r="F740" s="196"/>
      <c r="G740" s="196"/>
      <c r="H740" s="202"/>
      <c r="I740" s="203"/>
      <c r="J740" s="202"/>
      <c r="K740" s="201"/>
      <c r="L740" s="196"/>
      <c r="M740" s="196"/>
      <c r="N740" s="200"/>
      <c r="O740" s="200"/>
      <c r="P740" s="199"/>
      <c r="Q740" s="198"/>
      <c r="R740" s="198"/>
      <c r="S740" s="198"/>
      <c r="T740" s="198"/>
      <c r="U740" s="196"/>
      <c r="V740" s="197"/>
      <c r="W740" s="197"/>
      <c r="X740" s="197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</row>
    <row r="741" spans="1:37" ht="11.25" customHeight="1">
      <c r="A741" s="205"/>
      <c r="B741" s="204"/>
      <c r="C741" s="196"/>
      <c r="D741" s="196"/>
      <c r="E741" s="196"/>
      <c r="F741" s="196"/>
      <c r="G741" s="196"/>
      <c r="H741" s="202"/>
      <c r="I741" s="203"/>
      <c r="J741" s="202"/>
      <c r="K741" s="201"/>
      <c r="L741" s="196"/>
      <c r="M741" s="196"/>
      <c r="N741" s="200"/>
      <c r="O741" s="200"/>
      <c r="P741" s="199"/>
      <c r="Q741" s="198"/>
      <c r="R741" s="198"/>
      <c r="S741" s="198"/>
      <c r="T741" s="198"/>
      <c r="U741" s="196"/>
      <c r="V741" s="197"/>
      <c r="W741" s="197"/>
      <c r="X741" s="197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</row>
    <row r="742" spans="1:37" ht="11.25" customHeight="1">
      <c r="A742" s="205"/>
      <c r="B742" s="204"/>
      <c r="C742" s="196"/>
      <c r="D742" s="196"/>
      <c r="E742" s="196"/>
      <c r="F742" s="196"/>
      <c r="G742" s="196"/>
      <c r="H742" s="202"/>
      <c r="I742" s="203"/>
      <c r="J742" s="202"/>
      <c r="K742" s="201"/>
      <c r="L742" s="196"/>
      <c r="M742" s="196"/>
      <c r="N742" s="200"/>
      <c r="O742" s="200"/>
      <c r="P742" s="199"/>
      <c r="Q742" s="198"/>
      <c r="R742" s="198"/>
      <c r="S742" s="198"/>
      <c r="T742" s="198"/>
      <c r="U742" s="196"/>
      <c r="V742" s="197"/>
      <c r="W742" s="197"/>
      <c r="X742" s="197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</row>
    <row r="743" spans="1:37" ht="11.25" customHeight="1">
      <c r="A743" s="205"/>
      <c r="B743" s="204"/>
      <c r="C743" s="196"/>
      <c r="D743" s="196"/>
      <c r="E743" s="196"/>
      <c r="F743" s="196"/>
      <c r="G743" s="196"/>
      <c r="H743" s="202"/>
      <c r="I743" s="203"/>
      <c r="J743" s="202"/>
      <c r="K743" s="201"/>
      <c r="L743" s="196"/>
      <c r="M743" s="196"/>
      <c r="N743" s="200"/>
      <c r="O743" s="200"/>
      <c r="P743" s="199"/>
      <c r="Q743" s="198"/>
      <c r="R743" s="198"/>
      <c r="S743" s="198"/>
      <c r="T743" s="198"/>
      <c r="U743" s="196"/>
      <c r="V743" s="197"/>
      <c r="W743" s="197"/>
      <c r="X743" s="197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</row>
    <row r="744" spans="1:37" ht="11.25" customHeight="1">
      <c r="A744" s="205"/>
      <c r="B744" s="204"/>
      <c r="C744" s="196"/>
      <c r="D744" s="196"/>
      <c r="E744" s="196"/>
      <c r="F744" s="196"/>
      <c r="G744" s="196"/>
      <c r="H744" s="202"/>
      <c r="I744" s="203"/>
      <c r="J744" s="202"/>
      <c r="K744" s="201"/>
      <c r="L744" s="196"/>
      <c r="M744" s="196"/>
      <c r="N744" s="200"/>
      <c r="O744" s="200"/>
      <c r="P744" s="199"/>
      <c r="Q744" s="198"/>
      <c r="R744" s="198"/>
      <c r="S744" s="198"/>
      <c r="T744" s="198"/>
      <c r="U744" s="196"/>
      <c r="V744" s="197"/>
      <c r="W744" s="197"/>
      <c r="X744" s="197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</row>
    <row r="745" spans="1:37" ht="11.25" customHeight="1">
      <c r="A745" s="205"/>
      <c r="B745" s="204"/>
      <c r="C745" s="196"/>
      <c r="D745" s="196"/>
      <c r="E745" s="196"/>
      <c r="F745" s="196"/>
      <c r="G745" s="196"/>
      <c r="H745" s="202"/>
      <c r="I745" s="203"/>
      <c r="J745" s="202"/>
      <c r="K745" s="201"/>
      <c r="L745" s="196"/>
      <c r="M745" s="196"/>
      <c r="N745" s="200"/>
      <c r="O745" s="200"/>
      <c r="P745" s="199"/>
      <c r="Q745" s="198"/>
      <c r="R745" s="198"/>
      <c r="S745" s="198"/>
      <c r="T745" s="198"/>
      <c r="U745" s="196"/>
      <c r="V745" s="197"/>
      <c r="W745" s="197"/>
      <c r="X745" s="197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</row>
    <row r="746" spans="1:37" ht="11.25" customHeight="1">
      <c r="A746" s="205"/>
      <c r="B746" s="204"/>
      <c r="C746" s="196"/>
      <c r="D746" s="196"/>
      <c r="E746" s="196"/>
      <c r="F746" s="196"/>
      <c r="G746" s="196"/>
      <c r="H746" s="202"/>
      <c r="I746" s="203"/>
      <c r="J746" s="202"/>
      <c r="K746" s="201"/>
      <c r="L746" s="196"/>
      <c r="M746" s="196"/>
      <c r="N746" s="200"/>
      <c r="O746" s="200"/>
      <c r="P746" s="199"/>
      <c r="Q746" s="198"/>
      <c r="R746" s="198"/>
      <c r="S746" s="198"/>
      <c r="T746" s="198"/>
      <c r="U746" s="196"/>
      <c r="V746" s="197"/>
      <c r="W746" s="197"/>
      <c r="X746" s="197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</row>
    <row r="747" spans="1:37" ht="11.25" customHeight="1">
      <c r="A747" s="205"/>
      <c r="B747" s="204"/>
      <c r="C747" s="196"/>
      <c r="D747" s="196"/>
      <c r="E747" s="196"/>
      <c r="F747" s="196"/>
      <c r="G747" s="196"/>
      <c r="H747" s="202"/>
      <c r="I747" s="203"/>
      <c r="J747" s="202"/>
      <c r="K747" s="201"/>
      <c r="L747" s="196"/>
      <c r="M747" s="196"/>
      <c r="N747" s="200"/>
      <c r="O747" s="200"/>
      <c r="P747" s="199"/>
      <c r="Q747" s="198"/>
      <c r="R747" s="198"/>
      <c r="S747" s="198"/>
      <c r="T747" s="198"/>
      <c r="U747" s="196"/>
      <c r="V747" s="197"/>
      <c r="W747" s="197"/>
      <c r="X747" s="197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</row>
    <row r="748" spans="1:37" ht="11.25" customHeight="1">
      <c r="A748" s="205"/>
      <c r="B748" s="204"/>
      <c r="C748" s="196"/>
      <c r="D748" s="196"/>
      <c r="E748" s="196"/>
      <c r="F748" s="196"/>
      <c r="G748" s="196"/>
      <c r="H748" s="202"/>
      <c r="I748" s="203"/>
      <c r="J748" s="202"/>
      <c r="K748" s="201"/>
      <c r="L748" s="196"/>
      <c r="M748" s="196"/>
      <c r="N748" s="200"/>
      <c r="O748" s="200"/>
      <c r="P748" s="199"/>
      <c r="Q748" s="198"/>
      <c r="R748" s="198"/>
      <c r="S748" s="198"/>
      <c r="T748" s="198"/>
      <c r="U748" s="196"/>
      <c r="V748" s="197"/>
      <c r="W748" s="197"/>
      <c r="X748" s="197"/>
      <c r="Y748" s="196"/>
      <c r="Z748" s="196"/>
      <c r="AA748" s="196"/>
      <c r="AB748" s="196"/>
      <c r="AC748" s="196"/>
      <c r="AD748" s="196"/>
      <c r="AE748" s="196"/>
      <c r="AF748" s="196"/>
      <c r="AG748" s="196"/>
      <c r="AH748" s="196"/>
      <c r="AI748" s="196"/>
      <c r="AJ748" s="196"/>
      <c r="AK748" s="196"/>
    </row>
    <row r="749" spans="1:37" ht="11.25" customHeight="1">
      <c r="A749" s="205"/>
      <c r="B749" s="204"/>
      <c r="C749" s="196"/>
      <c r="D749" s="196"/>
      <c r="E749" s="196"/>
      <c r="F749" s="196"/>
      <c r="G749" s="196"/>
      <c r="H749" s="202"/>
      <c r="I749" s="203"/>
      <c r="J749" s="202"/>
      <c r="K749" s="201"/>
      <c r="L749" s="196"/>
      <c r="M749" s="196"/>
      <c r="N749" s="200"/>
      <c r="O749" s="200"/>
      <c r="P749" s="199"/>
      <c r="Q749" s="198"/>
      <c r="R749" s="198"/>
      <c r="S749" s="198"/>
      <c r="T749" s="198"/>
      <c r="U749" s="196"/>
      <c r="V749" s="197"/>
      <c r="W749" s="197"/>
      <c r="X749" s="197"/>
      <c r="Y749" s="196"/>
      <c r="Z749" s="196"/>
      <c r="AA749" s="196"/>
      <c r="AB749" s="196"/>
      <c r="AC749" s="196"/>
      <c r="AD749" s="196"/>
      <c r="AE749" s="196"/>
      <c r="AF749" s="196"/>
      <c r="AG749" s="196"/>
      <c r="AH749" s="196"/>
      <c r="AI749" s="196"/>
      <c r="AJ749" s="196"/>
      <c r="AK749" s="196"/>
    </row>
    <row r="750" spans="1:37" ht="11.25" customHeight="1">
      <c r="A750" s="205"/>
      <c r="B750" s="204"/>
      <c r="C750" s="196"/>
      <c r="D750" s="196"/>
      <c r="E750" s="196"/>
      <c r="F750" s="196"/>
      <c r="G750" s="196"/>
      <c r="H750" s="202"/>
      <c r="I750" s="203"/>
      <c r="J750" s="202"/>
      <c r="K750" s="201"/>
      <c r="L750" s="196"/>
      <c r="M750" s="196"/>
      <c r="N750" s="200"/>
      <c r="O750" s="200"/>
      <c r="P750" s="199"/>
      <c r="Q750" s="198"/>
      <c r="R750" s="198"/>
      <c r="S750" s="198"/>
      <c r="T750" s="198"/>
      <c r="U750" s="196"/>
      <c r="V750" s="197"/>
      <c r="W750" s="197"/>
      <c r="X750" s="197"/>
      <c r="Y750" s="196"/>
      <c r="Z750" s="196"/>
      <c r="AA750" s="196"/>
      <c r="AB750" s="196"/>
      <c r="AC750" s="196"/>
      <c r="AD750" s="196"/>
      <c r="AE750" s="196"/>
      <c r="AF750" s="196"/>
      <c r="AG750" s="196"/>
      <c r="AH750" s="196"/>
      <c r="AI750" s="196"/>
      <c r="AJ750" s="196"/>
      <c r="AK750" s="196"/>
    </row>
    <row r="751" spans="1:37" ht="11.25" customHeight="1">
      <c r="A751" s="205"/>
      <c r="B751" s="204"/>
      <c r="C751" s="196"/>
      <c r="D751" s="196"/>
      <c r="E751" s="196"/>
      <c r="F751" s="196"/>
      <c r="G751" s="196"/>
      <c r="H751" s="202"/>
      <c r="I751" s="203"/>
      <c r="J751" s="202"/>
      <c r="K751" s="201"/>
      <c r="L751" s="196"/>
      <c r="M751" s="196"/>
      <c r="N751" s="200"/>
      <c r="O751" s="200"/>
      <c r="P751" s="199"/>
      <c r="Q751" s="198"/>
      <c r="R751" s="198"/>
      <c r="S751" s="198"/>
      <c r="T751" s="198"/>
      <c r="U751" s="196"/>
      <c r="V751" s="197"/>
      <c r="W751" s="197"/>
      <c r="X751" s="197"/>
      <c r="Y751" s="196"/>
      <c r="Z751" s="196"/>
      <c r="AA751" s="196"/>
      <c r="AB751" s="196"/>
      <c r="AC751" s="196"/>
      <c r="AD751" s="196"/>
      <c r="AE751" s="196"/>
      <c r="AF751" s="196"/>
      <c r="AG751" s="196"/>
      <c r="AH751" s="196"/>
      <c r="AI751" s="196"/>
      <c r="AJ751" s="196"/>
      <c r="AK751" s="196"/>
    </row>
    <row r="752" spans="1:37" ht="11.25" customHeight="1">
      <c r="A752" s="205"/>
      <c r="B752" s="204"/>
      <c r="C752" s="196"/>
      <c r="D752" s="196"/>
      <c r="E752" s="196"/>
      <c r="F752" s="196"/>
      <c r="G752" s="196"/>
      <c r="H752" s="202"/>
      <c r="I752" s="203"/>
      <c r="J752" s="202"/>
      <c r="K752" s="201"/>
      <c r="L752" s="196"/>
      <c r="M752" s="196"/>
      <c r="N752" s="200"/>
      <c r="O752" s="200"/>
      <c r="P752" s="199"/>
      <c r="Q752" s="198"/>
      <c r="R752" s="198"/>
      <c r="S752" s="198"/>
      <c r="T752" s="198"/>
      <c r="U752" s="196"/>
      <c r="V752" s="197"/>
      <c r="W752" s="197"/>
      <c r="X752" s="197"/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</row>
    <row r="753" spans="1:37" ht="11.25" customHeight="1">
      <c r="A753" s="205"/>
      <c r="B753" s="204"/>
      <c r="C753" s="196"/>
      <c r="D753" s="196"/>
      <c r="E753" s="196"/>
      <c r="F753" s="196"/>
      <c r="G753" s="196"/>
      <c r="H753" s="202"/>
      <c r="I753" s="203"/>
      <c r="J753" s="202"/>
      <c r="K753" s="201"/>
      <c r="L753" s="196"/>
      <c r="M753" s="196"/>
      <c r="N753" s="200"/>
      <c r="O753" s="200"/>
      <c r="P753" s="199"/>
      <c r="Q753" s="198"/>
      <c r="R753" s="198"/>
      <c r="S753" s="198"/>
      <c r="T753" s="198"/>
      <c r="U753" s="196"/>
      <c r="V753" s="197"/>
      <c r="W753" s="197"/>
      <c r="X753" s="197"/>
      <c r="Y753" s="196"/>
      <c r="Z753" s="196"/>
      <c r="AA753" s="196"/>
      <c r="AB753" s="196"/>
      <c r="AC753" s="196"/>
      <c r="AD753" s="196"/>
      <c r="AE753" s="196"/>
      <c r="AF753" s="196"/>
      <c r="AG753" s="196"/>
      <c r="AH753" s="196"/>
      <c r="AI753" s="196"/>
      <c r="AJ753" s="196"/>
      <c r="AK753" s="196"/>
    </row>
    <row r="754" spans="1:37" ht="11.25" customHeight="1">
      <c r="A754" s="205"/>
      <c r="B754" s="204"/>
      <c r="C754" s="196"/>
      <c r="D754" s="196"/>
      <c r="E754" s="196"/>
      <c r="F754" s="196"/>
      <c r="G754" s="196"/>
      <c r="H754" s="202"/>
      <c r="I754" s="203"/>
      <c r="J754" s="202"/>
      <c r="K754" s="201"/>
      <c r="L754" s="196"/>
      <c r="M754" s="196"/>
      <c r="N754" s="200"/>
      <c r="O754" s="200"/>
      <c r="P754" s="199"/>
      <c r="Q754" s="198"/>
      <c r="R754" s="198"/>
      <c r="S754" s="198"/>
      <c r="T754" s="198"/>
      <c r="U754" s="196"/>
      <c r="V754" s="197"/>
      <c r="W754" s="197"/>
      <c r="X754" s="197"/>
      <c r="Y754" s="196"/>
      <c r="Z754" s="196"/>
      <c r="AA754" s="196"/>
      <c r="AB754" s="196"/>
      <c r="AC754" s="196"/>
      <c r="AD754" s="196"/>
      <c r="AE754" s="196"/>
      <c r="AF754" s="196"/>
      <c r="AG754" s="196"/>
      <c r="AH754" s="196"/>
      <c r="AI754" s="196"/>
      <c r="AJ754" s="196"/>
      <c r="AK754" s="196"/>
    </row>
    <row r="755" spans="1:37" ht="11.25" customHeight="1">
      <c r="A755" s="205"/>
      <c r="B755" s="204"/>
      <c r="C755" s="196"/>
      <c r="D755" s="196"/>
      <c r="E755" s="196"/>
      <c r="F755" s="196"/>
      <c r="G755" s="196"/>
      <c r="H755" s="202"/>
      <c r="I755" s="203"/>
      <c r="J755" s="202"/>
      <c r="K755" s="201"/>
      <c r="L755" s="196"/>
      <c r="M755" s="196"/>
      <c r="N755" s="200"/>
      <c r="O755" s="200"/>
      <c r="P755" s="199"/>
      <c r="Q755" s="198"/>
      <c r="R755" s="198"/>
      <c r="S755" s="198"/>
      <c r="T755" s="198"/>
      <c r="U755" s="196"/>
      <c r="V755" s="197"/>
      <c r="W755" s="197"/>
      <c r="X755" s="197"/>
      <c r="Y755" s="196"/>
      <c r="Z755" s="196"/>
      <c r="AA755" s="196"/>
      <c r="AB755" s="196"/>
      <c r="AC755" s="196"/>
      <c r="AD755" s="196"/>
      <c r="AE755" s="196"/>
      <c r="AF755" s="196"/>
      <c r="AG755" s="196"/>
      <c r="AH755" s="196"/>
      <c r="AI755" s="196"/>
      <c r="AJ755" s="196"/>
      <c r="AK755" s="196"/>
    </row>
    <row r="756" spans="1:37" ht="11.25" customHeight="1">
      <c r="A756" s="205"/>
      <c r="B756" s="204"/>
      <c r="C756" s="196"/>
      <c r="D756" s="196"/>
      <c r="E756" s="196"/>
      <c r="F756" s="196"/>
      <c r="G756" s="196"/>
      <c r="H756" s="202"/>
      <c r="I756" s="203"/>
      <c r="J756" s="202"/>
      <c r="K756" s="201"/>
      <c r="L756" s="196"/>
      <c r="M756" s="196"/>
      <c r="N756" s="200"/>
      <c r="O756" s="200"/>
      <c r="P756" s="199"/>
      <c r="Q756" s="198"/>
      <c r="R756" s="198"/>
      <c r="S756" s="198"/>
      <c r="T756" s="198"/>
      <c r="U756" s="196"/>
      <c r="V756" s="197"/>
      <c r="W756" s="197"/>
      <c r="X756" s="197"/>
      <c r="Y756" s="196"/>
      <c r="Z756" s="196"/>
      <c r="AA756" s="196"/>
      <c r="AB756" s="196"/>
      <c r="AC756" s="196"/>
      <c r="AD756" s="196"/>
      <c r="AE756" s="196"/>
      <c r="AF756" s="196"/>
      <c r="AG756" s="196"/>
      <c r="AH756" s="196"/>
      <c r="AI756" s="196"/>
      <c r="AJ756" s="196"/>
      <c r="AK756" s="196"/>
    </row>
    <row r="757" spans="1:37" ht="11.25" customHeight="1">
      <c r="A757" s="205"/>
      <c r="B757" s="204"/>
      <c r="C757" s="196"/>
      <c r="D757" s="196"/>
      <c r="E757" s="196"/>
      <c r="F757" s="196"/>
      <c r="G757" s="196"/>
      <c r="H757" s="202"/>
      <c r="I757" s="203"/>
      <c r="J757" s="202"/>
      <c r="K757" s="201"/>
      <c r="L757" s="196"/>
      <c r="M757" s="196"/>
      <c r="N757" s="200"/>
      <c r="O757" s="200"/>
      <c r="P757" s="199"/>
      <c r="Q757" s="198"/>
      <c r="R757" s="198"/>
      <c r="S757" s="198"/>
      <c r="T757" s="198"/>
      <c r="U757" s="196"/>
      <c r="V757" s="197"/>
      <c r="W757" s="197"/>
      <c r="X757" s="197"/>
      <c r="Y757" s="196"/>
      <c r="Z757" s="196"/>
      <c r="AA757" s="196"/>
      <c r="AB757" s="196"/>
      <c r="AC757" s="196"/>
      <c r="AD757" s="196"/>
      <c r="AE757" s="196"/>
      <c r="AF757" s="196"/>
      <c r="AG757" s="196"/>
      <c r="AH757" s="196"/>
      <c r="AI757" s="196"/>
      <c r="AJ757" s="196"/>
      <c r="AK757" s="196"/>
    </row>
    <row r="758" spans="1:37" ht="11.25" customHeight="1">
      <c r="A758" s="205"/>
      <c r="B758" s="204"/>
      <c r="C758" s="196"/>
      <c r="D758" s="196"/>
      <c r="E758" s="196"/>
      <c r="F758" s="196"/>
      <c r="G758" s="196"/>
      <c r="H758" s="202"/>
      <c r="I758" s="203"/>
      <c r="J758" s="202"/>
      <c r="K758" s="201"/>
      <c r="L758" s="196"/>
      <c r="M758" s="196"/>
      <c r="N758" s="200"/>
      <c r="O758" s="200"/>
      <c r="P758" s="199"/>
      <c r="Q758" s="198"/>
      <c r="R758" s="198"/>
      <c r="S758" s="198"/>
      <c r="T758" s="198"/>
      <c r="U758" s="196"/>
      <c r="V758" s="197"/>
      <c r="W758" s="197"/>
      <c r="X758" s="197"/>
      <c r="Y758" s="196"/>
      <c r="Z758" s="196"/>
      <c r="AA758" s="196"/>
      <c r="AB758" s="196"/>
      <c r="AC758" s="196"/>
      <c r="AD758" s="196"/>
      <c r="AE758" s="196"/>
      <c r="AF758" s="196"/>
      <c r="AG758" s="196"/>
      <c r="AH758" s="196"/>
      <c r="AI758" s="196"/>
      <c r="AJ758" s="196"/>
      <c r="AK758" s="196"/>
    </row>
    <row r="759" spans="1:37" ht="11.25" customHeight="1">
      <c r="A759" s="205"/>
      <c r="B759" s="204"/>
      <c r="C759" s="196"/>
      <c r="D759" s="196"/>
      <c r="E759" s="196"/>
      <c r="F759" s="196"/>
      <c r="G759" s="196"/>
      <c r="H759" s="202"/>
      <c r="I759" s="203"/>
      <c r="J759" s="202"/>
      <c r="K759" s="201"/>
      <c r="L759" s="196"/>
      <c r="M759" s="196"/>
      <c r="N759" s="200"/>
      <c r="O759" s="200"/>
      <c r="P759" s="199"/>
      <c r="Q759" s="198"/>
      <c r="R759" s="198"/>
      <c r="S759" s="198"/>
      <c r="T759" s="198"/>
      <c r="U759" s="196"/>
      <c r="V759" s="197"/>
      <c r="W759" s="197"/>
      <c r="X759" s="197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6"/>
      <c r="AK759" s="196"/>
    </row>
    <row r="760" spans="1:37" ht="11.25" customHeight="1">
      <c r="A760" s="205"/>
      <c r="B760" s="204"/>
      <c r="C760" s="196"/>
      <c r="D760" s="196"/>
      <c r="E760" s="196"/>
      <c r="F760" s="196"/>
      <c r="G760" s="196"/>
      <c r="H760" s="202"/>
      <c r="I760" s="203"/>
      <c r="J760" s="202"/>
      <c r="K760" s="201"/>
      <c r="L760" s="196"/>
      <c r="M760" s="196"/>
      <c r="N760" s="200"/>
      <c r="O760" s="200"/>
      <c r="P760" s="199"/>
      <c r="Q760" s="198"/>
      <c r="R760" s="198"/>
      <c r="S760" s="198"/>
      <c r="T760" s="198"/>
      <c r="U760" s="196"/>
      <c r="V760" s="197"/>
      <c r="W760" s="197"/>
      <c r="X760" s="197"/>
      <c r="Y760" s="196"/>
      <c r="Z760" s="196"/>
      <c r="AA760" s="196"/>
      <c r="AB760" s="196"/>
      <c r="AC760" s="196"/>
      <c r="AD760" s="196"/>
      <c r="AE760" s="196"/>
      <c r="AF760" s="196"/>
      <c r="AG760" s="196"/>
      <c r="AH760" s="196"/>
      <c r="AI760" s="196"/>
      <c r="AJ760" s="196"/>
      <c r="AK760" s="196"/>
    </row>
    <row r="761" spans="1:37" ht="11.25" customHeight="1">
      <c r="A761" s="205"/>
      <c r="B761" s="204"/>
      <c r="C761" s="196"/>
      <c r="D761" s="196"/>
      <c r="E761" s="196"/>
      <c r="F761" s="196"/>
      <c r="G761" s="196"/>
      <c r="H761" s="202"/>
      <c r="I761" s="203"/>
      <c r="J761" s="202"/>
      <c r="K761" s="201"/>
      <c r="L761" s="196"/>
      <c r="M761" s="196"/>
      <c r="N761" s="200"/>
      <c r="O761" s="200"/>
      <c r="P761" s="199"/>
      <c r="Q761" s="198"/>
      <c r="R761" s="198"/>
      <c r="S761" s="198"/>
      <c r="T761" s="198"/>
      <c r="U761" s="196"/>
      <c r="V761" s="197"/>
      <c r="W761" s="197"/>
      <c r="X761" s="197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</row>
    <row r="762" spans="1:37" ht="11.25" customHeight="1">
      <c r="A762" s="205"/>
      <c r="B762" s="204"/>
      <c r="C762" s="196"/>
      <c r="D762" s="196"/>
      <c r="E762" s="196"/>
      <c r="F762" s="196"/>
      <c r="G762" s="196"/>
      <c r="H762" s="202"/>
      <c r="I762" s="203"/>
      <c r="J762" s="202"/>
      <c r="K762" s="201"/>
      <c r="L762" s="196"/>
      <c r="M762" s="196"/>
      <c r="N762" s="200"/>
      <c r="O762" s="200"/>
      <c r="P762" s="199"/>
      <c r="Q762" s="198"/>
      <c r="R762" s="198"/>
      <c r="S762" s="198"/>
      <c r="T762" s="198"/>
      <c r="U762" s="196"/>
      <c r="V762" s="197"/>
      <c r="W762" s="197"/>
      <c r="X762" s="197"/>
      <c r="Y762" s="196"/>
      <c r="Z762" s="196"/>
      <c r="AA762" s="196"/>
      <c r="AB762" s="196"/>
      <c r="AC762" s="196"/>
      <c r="AD762" s="196"/>
      <c r="AE762" s="196"/>
      <c r="AF762" s="196"/>
      <c r="AG762" s="196"/>
      <c r="AH762" s="196"/>
      <c r="AI762" s="196"/>
      <c r="AJ762" s="196"/>
      <c r="AK762" s="196"/>
    </row>
    <row r="763" spans="1:37" ht="11.25" customHeight="1">
      <c r="A763" s="205"/>
      <c r="B763" s="204"/>
      <c r="C763" s="196"/>
      <c r="D763" s="196"/>
      <c r="E763" s="196"/>
      <c r="F763" s="196"/>
      <c r="G763" s="196"/>
      <c r="H763" s="202"/>
      <c r="I763" s="203"/>
      <c r="J763" s="202"/>
      <c r="K763" s="201"/>
      <c r="L763" s="196"/>
      <c r="M763" s="196"/>
      <c r="N763" s="200"/>
      <c r="O763" s="200"/>
      <c r="P763" s="199"/>
      <c r="Q763" s="198"/>
      <c r="R763" s="198"/>
      <c r="S763" s="198"/>
      <c r="T763" s="198"/>
      <c r="U763" s="196"/>
      <c r="V763" s="197"/>
      <c r="W763" s="197"/>
      <c r="X763" s="197"/>
      <c r="Y763" s="196"/>
      <c r="Z763" s="196"/>
      <c r="AA763" s="196"/>
      <c r="AB763" s="196"/>
      <c r="AC763" s="196"/>
      <c r="AD763" s="196"/>
      <c r="AE763" s="196"/>
      <c r="AF763" s="196"/>
      <c r="AG763" s="196"/>
      <c r="AH763" s="196"/>
      <c r="AI763" s="196"/>
      <c r="AJ763" s="196"/>
      <c r="AK763" s="196"/>
    </row>
    <row r="764" spans="1:37" ht="11.25" customHeight="1">
      <c r="A764" s="205"/>
      <c r="B764" s="204"/>
      <c r="C764" s="196"/>
      <c r="D764" s="196"/>
      <c r="E764" s="196"/>
      <c r="F764" s="196"/>
      <c r="G764" s="196"/>
      <c r="H764" s="202"/>
      <c r="I764" s="203"/>
      <c r="J764" s="202"/>
      <c r="K764" s="201"/>
      <c r="L764" s="196"/>
      <c r="M764" s="196"/>
      <c r="N764" s="200"/>
      <c r="O764" s="200"/>
      <c r="P764" s="199"/>
      <c r="Q764" s="198"/>
      <c r="R764" s="198"/>
      <c r="S764" s="198"/>
      <c r="T764" s="198"/>
      <c r="U764" s="196"/>
      <c r="V764" s="197"/>
      <c r="W764" s="197"/>
      <c r="X764" s="197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</row>
    <row r="765" spans="1:37" ht="11.25" customHeight="1">
      <c r="A765" s="205"/>
      <c r="B765" s="204"/>
      <c r="C765" s="196"/>
      <c r="D765" s="196"/>
      <c r="E765" s="196"/>
      <c r="F765" s="196"/>
      <c r="G765" s="196"/>
      <c r="H765" s="202"/>
      <c r="I765" s="203"/>
      <c r="J765" s="202"/>
      <c r="K765" s="201"/>
      <c r="L765" s="196"/>
      <c r="M765" s="196"/>
      <c r="N765" s="200"/>
      <c r="O765" s="200"/>
      <c r="P765" s="199"/>
      <c r="Q765" s="198"/>
      <c r="R765" s="198"/>
      <c r="S765" s="198"/>
      <c r="T765" s="198"/>
      <c r="U765" s="196"/>
      <c r="V765" s="197"/>
      <c r="W765" s="197"/>
      <c r="X765" s="197"/>
      <c r="Y765" s="196"/>
      <c r="Z765" s="196"/>
      <c r="AA765" s="196"/>
      <c r="AB765" s="196"/>
      <c r="AC765" s="196"/>
      <c r="AD765" s="196"/>
      <c r="AE765" s="196"/>
      <c r="AF765" s="196"/>
      <c r="AG765" s="196"/>
      <c r="AH765" s="196"/>
      <c r="AI765" s="196"/>
      <c r="AJ765" s="196"/>
      <c r="AK765" s="196"/>
    </row>
    <row r="766" spans="1:37" ht="11.25" customHeight="1">
      <c r="A766" s="205"/>
      <c r="B766" s="204"/>
      <c r="C766" s="196"/>
      <c r="D766" s="196"/>
      <c r="E766" s="196"/>
      <c r="F766" s="196"/>
      <c r="G766" s="196"/>
      <c r="H766" s="202"/>
      <c r="I766" s="203"/>
      <c r="J766" s="202"/>
      <c r="K766" s="201"/>
      <c r="L766" s="196"/>
      <c r="M766" s="196"/>
      <c r="N766" s="200"/>
      <c r="O766" s="200"/>
      <c r="P766" s="199"/>
      <c r="Q766" s="198"/>
      <c r="R766" s="198"/>
      <c r="S766" s="198"/>
      <c r="T766" s="198"/>
      <c r="U766" s="196"/>
      <c r="V766" s="197"/>
      <c r="W766" s="197"/>
      <c r="X766" s="197"/>
      <c r="Y766" s="196"/>
      <c r="Z766" s="196"/>
      <c r="AA766" s="196"/>
      <c r="AB766" s="196"/>
      <c r="AC766" s="196"/>
      <c r="AD766" s="196"/>
      <c r="AE766" s="196"/>
      <c r="AF766" s="196"/>
      <c r="AG766" s="196"/>
      <c r="AH766" s="196"/>
      <c r="AI766" s="196"/>
      <c r="AJ766" s="196"/>
      <c r="AK766" s="196"/>
    </row>
    <row r="767" spans="1:37" ht="11.25" customHeight="1">
      <c r="A767" s="205"/>
      <c r="B767" s="204"/>
      <c r="C767" s="196"/>
      <c r="D767" s="196"/>
      <c r="E767" s="196"/>
      <c r="F767" s="196"/>
      <c r="G767" s="196"/>
      <c r="H767" s="202"/>
      <c r="I767" s="203"/>
      <c r="J767" s="202"/>
      <c r="K767" s="201"/>
      <c r="L767" s="196"/>
      <c r="M767" s="196"/>
      <c r="N767" s="200"/>
      <c r="O767" s="200"/>
      <c r="P767" s="199"/>
      <c r="Q767" s="198"/>
      <c r="R767" s="198"/>
      <c r="S767" s="198"/>
      <c r="T767" s="198"/>
      <c r="U767" s="196"/>
      <c r="V767" s="197"/>
      <c r="W767" s="197"/>
      <c r="X767" s="197"/>
      <c r="Y767" s="196"/>
      <c r="Z767" s="196"/>
      <c r="AA767" s="196"/>
      <c r="AB767" s="196"/>
      <c r="AC767" s="196"/>
      <c r="AD767" s="196"/>
      <c r="AE767" s="196"/>
      <c r="AF767" s="196"/>
      <c r="AG767" s="196"/>
      <c r="AH767" s="196"/>
      <c r="AI767" s="196"/>
      <c r="AJ767" s="196"/>
      <c r="AK767" s="196"/>
    </row>
    <row r="768" spans="1:37" ht="11.25" customHeight="1">
      <c r="A768" s="205"/>
      <c r="B768" s="204"/>
      <c r="C768" s="196"/>
      <c r="D768" s="196"/>
      <c r="E768" s="196"/>
      <c r="F768" s="196"/>
      <c r="G768" s="196"/>
      <c r="H768" s="202"/>
      <c r="I768" s="203"/>
      <c r="J768" s="202"/>
      <c r="K768" s="201"/>
      <c r="L768" s="196"/>
      <c r="M768" s="196"/>
      <c r="N768" s="200"/>
      <c r="O768" s="200"/>
      <c r="P768" s="199"/>
      <c r="Q768" s="198"/>
      <c r="R768" s="198"/>
      <c r="S768" s="198"/>
      <c r="T768" s="198"/>
      <c r="U768" s="196"/>
      <c r="V768" s="197"/>
      <c r="W768" s="197"/>
      <c r="X768" s="197"/>
      <c r="Y768" s="196"/>
      <c r="Z768" s="196"/>
      <c r="AA768" s="196"/>
      <c r="AB768" s="196"/>
      <c r="AC768" s="196"/>
      <c r="AD768" s="196"/>
      <c r="AE768" s="196"/>
      <c r="AF768" s="196"/>
      <c r="AG768" s="196"/>
      <c r="AH768" s="196"/>
      <c r="AI768" s="196"/>
      <c r="AJ768" s="196"/>
      <c r="AK768" s="196"/>
    </row>
    <row r="769" spans="1:37" ht="11.25" customHeight="1">
      <c r="A769" s="205"/>
      <c r="B769" s="204"/>
      <c r="C769" s="196"/>
      <c r="D769" s="196"/>
      <c r="E769" s="196"/>
      <c r="F769" s="196"/>
      <c r="G769" s="196"/>
      <c r="H769" s="202"/>
      <c r="I769" s="203"/>
      <c r="J769" s="202"/>
      <c r="K769" s="201"/>
      <c r="L769" s="196"/>
      <c r="M769" s="196"/>
      <c r="N769" s="200"/>
      <c r="O769" s="200"/>
      <c r="P769" s="199"/>
      <c r="Q769" s="198"/>
      <c r="R769" s="198"/>
      <c r="S769" s="198"/>
      <c r="T769" s="198"/>
      <c r="U769" s="196"/>
      <c r="V769" s="197"/>
      <c r="W769" s="197"/>
      <c r="X769" s="197"/>
      <c r="Y769" s="196"/>
      <c r="Z769" s="196"/>
      <c r="AA769" s="196"/>
      <c r="AB769" s="196"/>
      <c r="AC769" s="196"/>
      <c r="AD769" s="196"/>
      <c r="AE769" s="196"/>
      <c r="AF769" s="196"/>
      <c r="AG769" s="196"/>
      <c r="AH769" s="196"/>
      <c r="AI769" s="196"/>
      <c r="AJ769" s="196"/>
      <c r="AK769" s="196"/>
    </row>
    <row r="770" spans="1:37" ht="11.25" customHeight="1">
      <c r="A770" s="205"/>
      <c r="B770" s="204"/>
      <c r="C770" s="196"/>
      <c r="D770" s="196"/>
      <c r="E770" s="196"/>
      <c r="F770" s="196"/>
      <c r="G770" s="196"/>
      <c r="H770" s="202"/>
      <c r="I770" s="203"/>
      <c r="J770" s="202"/>
      <c r="K770" s="201"/>
      <c r="L770" s="196"/>
      <c r="M770" s="196"/>
      <c r="N770" s="200"/>
      <c r="O770" s="200"/>
      <c r="P770" s="199"/>
      <c r="Q770" s="198"/>
      <c r="R770" s="198"/>
      <c r="S770" s="198"/>
      <c r="T770" s="198"/>
      <c r="U770" s="196"/>
      <c r="V770" s="197"/>
      <c r="W770" s="197"/>
      <c r="X770" s="197"/>
      <c r="Y770" s="196"/>
      <c r="Z770" s="196"/>
      <c r="AA770" s="196"/>
      <c r="AB770" s="196"/>
      <c r="AC770" s="196"/>
      <c r="AD770" s="196"/>
      <c r="AE770" s="196"/>
      <c r="AF770" s="196"/>
      <c r="AG770" s="196"/>
      <c r="AH770" s="196"/>
      <c r="AI770" s="196"/>
      <c r="AJ770" s="196"/>
      <c r="AK770" s="196"/>
    </row>
    <row r="771" spans="1:37" ht="11.25" customHeight="1">
      <c r="A771" s="205"/>
      <c r="B771" s="204"/>
      <c r="C771" s="196"/>
      <c r="D771" s="196"/>
      <c r="E771" s="196"/>
      <c r="F771" s="196"/>
      <c r="G771" s="196"/>
      <c r="H771" s="202"/>
      <c r="I771" s="203"/>
      <c r="J771" s="202"/>
      <c r="K771" s="201"/>
      <c r="L771" s="196"/>
      <c r="M771" s="196"/>
      <c r="N771" s="200"/>
      <c r="O771" s="200"/>
      <c r="P771" s="199"/>
      <c r="Q771" s="198"/>
      <c r="R771" s="198"/>
      <c r="S771" s="198"/>
      <c r="T771" s="198"/>
      <c r="U771" s="196"/>
      <c r="V771" s="197"/>
      <c r="W771" s="197"/>
      <c r="X771" s="197"/>
      <c r="Y771" s="196"/>
      <c r="Z771" s="196"/>
      <c r="AA771" s="196"/>
      <c r="AB771" s="196"/>
      <c r="AC771" s="196"/>
      <c r="AD771" s="196"/>
      <c r="AE771" s="196"/>
      <c r="AF771" s="196"/>
      <c r="AG771" s="196"/>
      <c r="AH771" s="196"/>
      <c r="AI771" s="196"/>
      <c r="AJ771" s="196"/>
      <c r="AK771" s="196"/>
    </row>
    <row r="772" spans="1:37" ht="11.25" customHeight="1">
      <c r="A772" s="205"/>
      <c r="B772" s="204"/>
      <c r="C772" s="196"/>
      <c r="D772" s="196"/>
      <c r="E772" s="196"/>
      <c r="F772" s="196"/>
      <c r="G772" s="196"/>
      <c r="H772" s="202"/>
      <c r="I772" s="203"/>
      <c r="J772" s="202"/>
      <c r="K772" s="201"/>
      <c r="L772" s="196"/>
      <c r="M772" s="196"/>
      <c r="N772" s="200"/>
      <c r="O772" s="200"/>
      <c r="P772" s="199"/>
      <c r="Q772" s="198"/>
      <c r="R772" s="198"/>
      <c r="S772" s="198"/>
      <c r="T772" s="198"/>
      <c r="U772" s="196"/>
      <c r="V772" s="197"/>
      <c r="W772" s="197"/>
      <c r="X772" s="197"/>
      <c r="Y772" s="196"/>
      <c r="Z772" s="196"/>
      <c r="AA772" s="196"/>
      <c r="AB772" s="196"/>
      <c r="AC772" s="196"/>
      <c r="AD772" s="196"/>
      <c r="AE772" s="196"/>
      <c r="AF772" s="196"/>
      <c r="AG772" s="196"/>
      <c r="AH772" s="196"/>
      <c r="AI772" s="196"/>
      <c r="AJ772" s="196"/>
      <c r="AK772" s="196"/>
    </row>
    <row r="773" spans="1:37" ht="11.25" customHeight="1">
      <c r="A773" s="205"/>
      <c r="B773" s="204"/>
      <c r="C773" s="196"/>
      <c r="D773" s="196"/>
      <c r="E773" s="196"/>
      <c r="F773" s="196"/>
      <c r="G773" s="196"/>
      <c r="H773" s="202"/>
      <c r="I773" s="203"/>
      <c r="J773" s="202"/>
      <c r="K773" s="201"/>
      <c r="L773" s="196"/>
      <c r="M773" s="196"/>
      <c r="N773" s="200"/>
      <c r="O773" s="200"/>
      <c r="P773" s="199"/>
      <c r="Q773" s="198"/>
      <c r="R773" s="198"/>
      <c r="S773" s="198"/>
      <c r="T773" s="198"/>
      <c r="U773" s="196"/>
      <c r="V773" s="197"/>
      <c r="W773" s="197"/>
      <c r="X773" s="197"/>
      <c r="Y773" s="196"/>
      <c r="Z773" s="196"/>
      <c r="AA773" s="196"/>
      <c r="AB773" s="196"/>
      <c r="AC773" s="196"/>
      <c r="AD773" s="196"/>
      <c r="AE773" s="196"/>
      <c r="AF773" s="196"/>
      <c r="AG773" s="196"/>
      <c r="AH773" s="196"/>
      <c r="AI773" s="196"/>
      <c r="AJ773" s="196"/>
      <c r="AK773" s="196"/>
    </row>
    <row r="774" spans="1:37" ht="11.25" customHeight="1">
      <c r="A774" s="205"/>
      <c r="B774" s="204"/>
      <c r="C774" s="196"/>
      <c r="D774" s="196"/>
      <c r="E774" s="196"/>
      <c r="F774" s="196"/>
      <c r="G774" s="196"/>
      <c r="H774" s="202"/>
      <c r="I774" s="203"/>
      <c r="J774" s="202"/>
      <c r="K774" s="201"/>
      <c r="L774" s="196"/>
      <c r="M774" s="196"/>
      <c r="N774" s="200"/>
      <c r="O774" s="200"/>
      <c r="P774" s="199"/>
      <c r="Q774" s="198"/>
      <c r="R774" s="198"/>
      <c r="S774" s="198"/>
      <c r="T774" s="198"/>
      <c r="U774" s="196"/>
      <c r="V774" s="197"/>
      <c r="W774" s="197"/>
      <c r="X774" s="197"/>
      <c r="Y774" s="196"/>
      <c r="Z774" s="196"/>
      <c r="AA774" s="196"/>
      <c r="AB774" s="196"/>
      <c r="AC774" s="196"/>
      <c r="AD774" s="196"/>
      <c r="AE774" s="196"/>
      <c r="AF774" s="196"/>
      <c r="AG774" s="196"/>
      <c r="AH774" s="196"/>
      <c r="AI774" s="196"/>
      <c r="AJ774" s="196"/>
      <c r="AK774" s="196"/>
    </row>
    <row r="775" spans="1:37" ht="11.25" customHeight="1">
      <c r="A775" s="205"/>
      <c r="B775" s="204"/>
      <c r="C775" s="196"/>
      <c r="D775" s="196"/>
      <c r="E775" s="196"/>
      <c r="F775" s="196"/>
      <c r="G775" s="196"/>
      <c r="H775" s="202"/>
      <c r="I775" s="203"/>
      <c r="J775" s="202"/>
      <c r="K775" s="201"/>
      <c r="L775" s="196"/>
      <c r="M775" s="196"/>
      <c r="N775" s="200"/>
      <c r="O775" s="200"/>
      <c r="P775" s="199"/>
      <c r="Q775" s="198"/>
      <c r="R775" s="198"/>
      <c r="S775" s="198"/>
      <c r="T775" s="198"/>
      <c r="U775" s="196"/>
      <c r="V775" s="197"/>
      <c r="W775" s="197"/>
      <c r="X775" s="197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</row>
    <row r="776" spans="1:37" ht="11.25" customHeight="1">
      <c r="A776" s="205"/>
      <c r="B776" s="204"/>
      <c r="C776" s="196"/>
      <c r="D776" s="196"/>
      <c r="E776" s="196"/>
      <c r="F776" s="196"/>
      <c r="G776" s="196"/>
      <c r="H776" s="202"/>
      <c r="I776" s="203"/>
      <c r="J776" s="202"/>
      <c r="K776" s="201"/>
      <c r="L776" s="196"/>
      <c r="M776" s="196"/>
      <c r="N776" s="200"/>
      <c r="O776" s="200"/>
      <c r="P776" s="199"/>
      <c r="Q776" s="198"/>
      <c r="R776" s="198"/>
      <c r="S776" s="198"/>
      <c r="T776" s="198"/>
      <c r="U776" s="196"/>
      <c r="V776" s="197"/>
      <c r="W776" s="197"/>
      <c r="X776" s="197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</row>
    <row r="777" spans="1:37" ht="11.25" customHeight="1">
      <c r="A777" s="205"/>
      <c r="B777" s="204"/>
      <c r="C777" s="196"/>
      <c r="D777" s="196"/>
      <c r="E777" s="196"/>
      <c r="F777" s="196"/>
      <c r="G777" s="196"/>
      <c r="H777" s="202"/>
      <c r="I777" s="203"/>
      <c r="J777" s="202"/>
      <c r="K777" s="201"/>
      <c r="L777" s="196"/>
      <c r="M777" s="196"/>
      <c r="N777" s="200"/>
      <c r="O777" s="200"/>
      <c r="P777" s="199"/>
      <c r="Q777" s="198"/>
      <c r="R777" s="198"/>
      <c r="S777" s="198"/>
      <c r="T777" s="198"/>
      <c r="U777" s="196"/>
      <c r="V777" s="197"/>
      <c r="W777" s="197"/>
      <c r="X777" s="197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</row>
    <row r="778" spans="1:37" ht="11.25" customHeight="1">
      <c r="A778" s="205"/>
      <c r="B778" s="204"/>
      <c r="C778" s="196"/>
      <c r="D778" s="196"/>
      <c r="E778" s="196"/>
      <c r="F778" s="196"/>
      <c r="G778" s="196"/>
      <c r="H778" s="202"/>
      <c r="I778" s="203"/>
      <c r="J778" s="202"/>
      <c r="K778" s="201"/>
      <c r="L778" s="196"/>
      <c r="M778" s="196"/>
      <c r="N778" s="200"/>
      <c r="O778" s="200"/>
      <c r="P778" s="199"/>
      <c r="Q778" s="198"/>
      <c r="R778" s="198"/>
      <c r="S778" s="198"/>
      <c r="T778" s="198"/>
      <c r="U778" s="196"/>
      <c r="V778" s="197"/>
      <c r="W778" s="197"/>
      <c r="X778" s="197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</row>
    <row r="779" spans="1:37" ht="11.25" customHeight="1">
      <c r="A779" s="205"/>
      <c r="B779" s="204"/>
      <c r="C779" s="196"/>
      <c r="D779" s="196"/>
      <c r="E779" s="196"/>
      <c r="F779" s="196"/>
      <c r="G779" s="196"/>
      <c r="H779" s="202"/>
      <c r="I779" s="203"/>
      <c r="J779" s="202"/>
      <c r="K779" s="201"/>
      <c r="L779" s="196"/>
      <c r="M779" s="196"/>
      <c r="N779" s="200"/>
      <c r="O779" s="200"/>
      <c r="P779" s="199"/>
      <c r="Q779" s="198"/>
      <c r="R779" s="198"/>
      <c r="S779" s="198"/>
      <c r="T779" s="198"/>
      <c r="U779" s="196"/>
      <c r="V779" s="197"/>
      <c r="W779" s="197"/>
      <c r="X779" s="197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</row>
    <row r="780" spans="1:37" ht="11.25" customHeight="1">
      <c r="A780" s="205"/>
      <c r="B780" s="204"/>
      <c r="C780" s="196"/>
      <c r="D780" s="196"/>
      <c r="E780" s="196"/>
      <c r="F780" s="196"/>
      <c r="G780" s="196"/>
      <c r="H780" s="202"/>
      <c r="I780" s="203"/>
      <c r="J780" s="202"/>
      <c r="K780" s="201"/>
      <c r="L780" s="196"/>
      <c r="M780" s="196"/>
      <c r="N780" s="200"/>
      <c r="O780" s="200"/>
      <c r="P780" s="199"/>
      <c r="Q780" s="198"/>
      <c r="R780" s="198"/>
      <c r="S780" s="198"/>
      <c r="T780" s="198"/>
      <c r="U780" s="196"/>
      <c r="V780" s="197"/>
      <c r="W780" s="197"/>
      <c r="X780" s="197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</row>
    <row r="781" spans="1:37" ht="11.25" customHeight="1">
      <c r="A781" s="205"/>
      <c r="B781" s="204"/>
      <c r="C781" s="196"/>
      <c r="D781" s="196"/>
      <c r="E781" s="196"/>
      <c r="F781" s="196"/>
      <c r="G781" s="196"/>
      <c r="H781" s="202"/>
      <c r="I781" s="203"/>
      <c r="J781" s="202"/>
      <c r="K781" s="201"/>
      <c r="L781" s="196"/>
      <c r="M781" s="196"/>
      <c r="N781" s="200"/>
      <c r="O781" s="200"/>
      <c r="P781" s="199"/>
      <c r="Q781" s="198"/>
      <c r="R781" s="198"/>
      <c r="S781" s="198"/>
      <c r="T781" s="198"/>
      <c r="U781" s="196"/>
      <c r="V781" s="197"/>
      <c r="W781" s="197"/>
      <c r="X781" s="197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</row>
    <row r="782" spans="1:37" ht="11.25" customHeight="1">
      <c r="A782" s="205"/>
      <c r="B782" s="204"/>
      <c r="C782" s="196"/>
      <c r="D782" s="196"/>
      <c r="E782" s="196"/>
      <c r="F782" s="196"/>
      <c r="G782" s="196"/>
      <c r="H782" s="202"/>
      <c r="I782" s="203"/>
      <c r="J782" s="202"/>
      <c r="K782" s="201"/>
      <c r="L782" s="196"/>
      <c r="M782" s="196"/>
      <c r="N782" s="200"/>
      <c r="O782" s="200"/>
      <c r="P782" s="199"/>
      <c r="Q782" s="198"/>
      <c r="R782" s="198"/>
      <c r="S782" s="198"/>
      <c r="T782" s="198"/>
      <c r="U782" s="196"/>
      <c r="V782" s="197"/>
      <c r="W782" s="197"/>
      <c r="X782" s="197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</row>
    <row r="783" spans="1:37" ht="11.25" customHeight="1">
      <c r="A783" s="205"/>
      <c r="B783" s="204"/>
      <c r="C783" s="196"/>
      <c r="D783" s="196"/>
      <c r="E783" s="196"/>
      <c r="F783" s="196"/>
      <c r="G783" s="196"/>
      <c r="H783" s="202"/>
      <c r="I783" s="203"/>
      <c r="J783" s="202"/>
      <c r="K783" s="201"/>
      <c r="L783" s="196"/>
      <c r="M783" s="196"/>
      <c r="N783" s="200"/>
      <c r="O783" s="200"/>
      <c r="P783" s="199"/>
      <c r="Q783" s="198"/>
      <c r="R783" s="198"/>
      <c r="S783" s="198"/>
      <c r="T783" s="198"/>
      <c r="U783" s="196"/>
      <c r="V783" s="197"/>
      <c r="W783" s="197"/>
      <c r="X783" s="197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</row>
    <row r="784" spans="1:37" ht="11.25" customHeight="1">
      <c r="A784" s="205"/>
      <c r="B784" s="204"/>
      <c r="C784" s="196"/>
      <c r="D784" s="196"/>
      <c r="E784" s="196"/>
      <c r="F784" s="196"/>
      <c r="G784" s="196"/>
      <c r="H784" s="202"/>
      <c r="I784" s="203"/>
      <c r="J784" s="202"/>
      <c r="K784" s="201"/>
      <c r="L784" s="196"/>
      <c r="M784" s="196"/>
      <c r="N784" s="200"/>
      <c r="O784" s="200"/>
      <c r="P784" s="199"/>
      <c r="Q784" s="198"/>
      <c r="R784" s="198"/>
      <c r="S784" s="198"/>
      <c r="T784" s="198"/>
      <c r="U784" s="196"/>
      <c r="V784" s="197"/>
      <c r="W784" s="197"/>
      <c r="X784" s="197"/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</row>
    <row r="785" spans="1:37" ht="11.25" customHeight="1">
      <c r="A785" s="205"/>
      <c r="B785" s="204"/>
      <c r="C785" s="196"/>
      <c r="D785" s="196"/>
      <c r="E785" s="196"/>
      <c r="F785" s="196"/>
      <c r="G785" s="196"/>
      <c r="H785" s="202"/>
      <c r="I785" s="203"/>
      <c r="J785" s="202"/>
      <c r="K785" s="201"/>
      <c r="L785" s="196"/>
      <c r="M785" s="196"/>
      <c r="N785" s="200"/>
      <c r="O785" s="200"/>
      <c r="P785" s="199"/>
      <c r="Q785" s="198"/>
      <c r="R785" s="198"/>
      <c r="S785" s="198"/>
      <c r="T785" s="198"/>
      <c r="U785" s="196"/>
      <c r="V785" s="197"/>
      <c r="W785" s="197"/>
      <c r="X785" s="197"/>
      <c r="Y785" s="196"/>
      <c r="Z785" s="196"/>
      <c r="AA785" s="196"/>
      <c r="AB785" s="196"/>
      <c r="AC785" s="196"/>
      <c r="AD785" s="196"/>
      <c r="AE785" s="196"/>
      <c r="AF785" s="196"/>
      <c r="AG785" s="196"/>
      <c r="AH785" s="196"/>
      <c r="AI785" s="196"/>
      <c r="AJ785" s="196"/>
      <c r="AK785" s="196"/>
    </row>
    <row r="786" spans="1:37" ht="11.25" customHeight="1">
      <c r="A786" s="205"/>
      <c r="B786" s="204"/>
      <c r="C786" s="196"/>
      <c r="D786" s="196"/>
      <c r="E786" s="196"/>
      <c r="F786" s="196"/>
      <c r="G786" s="196"/>
      <c r="H786" s="202"/>
      <c r="I786" s="203"/>
      <c r="J786" s="202"/>
      <c r="K786" s="201"/>
      <c r="L786" s="196"/>
      <c r="M786" s="196"/>
      <c r="N786" s="200"/>
      <c r="O786" s="200"/>
      <c r="P786" s="199"/>
      <c r="Q786" s="198"/>
      <c r="R786" s="198"/>
      <c r="S786" s="198"/>
      <c r="T786" s="198"/>
      <c r="U786" s="196"/>
      <c r="V786" s="197"/>
      <c r="W786" s="197"/>
      <c r="X786" s="197"/>
      <c r="Y786" s="196"/>
      <c r="Z786" s="196"/>
      <c r="AA786" s="196"/>
      <c r="AB786" s="196"/>
      <c r="AC786" s="196"/>
      <c r="AD786" s="196"/>
      <c r="AE786" s="196"/>
      <c r="AF786" s="196"/>
      <c r="AG786" s="196"/>
      <c r="AH786" s="196"/>
      <c r="AI786" s="196"/>
      <c r="AJ786" s="196"/>
      <c r="AK786" s="196"/>
    </row>
    <row r="787" spans="1:37" ht="11.25" customHeight="1">
      <c r="A787" s="205"/>
      <c r="B787" s="204"/>
      <c r="C787" s="196"/>
      <c r="D787" s="196"/>
      <c r="E787" s="196"/>
      <c r="F787" s="196"/>
      <c r="G787" s="196"/>
      <c r="H787" s="202"/>
      <c r="I787" s="203"/>
      <c r="J787" s="202"/>
      <c r="K787" s="201"/>
      <c r="L787" s="196"/>
      <c r="M787" s="196"/>
      <c r="N787" s="200"/>
      <c r="O787" s="200"/>
      <c r="P787" s="199"/>
      <c r="Q787" s="198"/>
      <c r="R787" s="198"/>
      <c r="S787" s="198"/>
      <c r="T787" s="198"/>
      <c r="U787" s="196"/>
      <c r="V787" s="197"/>
      <c r="W787" s="197"/>
      <c r="X787" s="197"/>
      <c r="Y787" s="196"/>
      <c r="Z787" s="196"/>
      <c r="AA787" s="196"/>
      <c r="AB787" s="196"/>
      <c r="AC787" s="196"/>
      <c r="AD787" s="196"/>
      <c r="AE787" s="196"/>
      <c r="AF787" s="196"/>
      <c r="AG787" s="196"/>
      <c r="AH787" s="196"/>
      <c r="AI787" s="196"/>
      <c r="AJ787" s="196"/>
      <c r="AK787" s="196"/>
    </row>
    <row r="788" spans="1:37" ht="11.25" customHeight="1">
      <c r="A788" s="205"/>
      <c r="B788" s="204"/>
      <c r="C788" s="196"/>
      <c r="D788" s="196"/>
      <c r="E788" s="196"/>
      <c r="F788" s="196"/>
      <c r="G788" s="196"/>
      <c r="H788" s="202"/>
      <c r="I788" s="203"/>
      <c r="J788" s="202"/>
      <c r="K788" s="201"/>
      <c r="L788" s="196"/>
      <c r="M788" s="196"/>
      <c r="N788" s="200"/>
      <c r="O788" s="200"/>
      <c r="P788" s="199"/>
      <c r="Q788" s="198"/>
      <c r="R788" s="198"/>
      <c r="S788" s="198"/>
      <c r="T788" s="198"/>
      <c r="U788" s="196"/>
      <c r="V788" s="197"/>
      <c r="W788" s="197"/>
      <c r="X788" s="197"/>
      <c r="Y788" s="196"/>
      <c r="Z788" s="196"/>
      <c r="AA788" s="196"/>
      <c r="AB788" s="196"/>
      <c r="AC788" s="196"/>
      <c r="AD788" s="196"/>
      <c r="AE788" s="196"/>
      <c r="AF788" s="196"/>
      <c r="AG788" s="196"/>
      <c r="AH788" s="196"/>
      <c r="AI788" s="196"/>
      <c r="AJ788" s="196"/>
      <c r="AK788" s="196"/>
    </row>
    <row r="789" spans="1:37" ht="11.25" customHeight="1">
      <c r="A789" s="205"/>
      <c r="B789" s="204"/>
      <c r="C789" s="196"/>
      <c r="D789" s="196"/>
      <c r="E789" s="196"/>
      <c r="F789" s="196"/>
      <c r="G789" s="196"/>
      <c r="H789" s="202"/>
      <c r="I789" s="203"/>
      <c r="J789" s="202"/>
      <c r="K789" s="201"/>
      <c r="L789" s="196"/>
      <c r="M789" s="196"/>
      <c r="N789" s="200"/>
      <c r="O789" s="200"/>
      <c r="P789" s="199"/>
      <c r="Q789" s="198"/>
      <c r="R789" s="198"/>
      <c r="S789" s="198"/>
      <c r="T789" s="198"/>
      <c r="U789" s="196"/>
      <c r="V789" s="197"/>
      <c r="W789" s="197"/>
      <c r="X789" s="197"/>
      <c r="Y789" s="196"/>
      <c r="Z789" s="196"/>
      <c r="AA789" s="196"/>
      <c r="AB789" s="196"/>
      <c r="AC789" s="196"/>
      <c r="AD789" s="196"/>
      <c r="AE789" s="196"/>
      <c r="AF789" s="196"/>
      <c r="AG789" s="196"/>
      <c r="AH789" s="196"/>
      <c r="AI789" s="196"/>
      <c r="AJ789" s="196"/>
      <c r="AK789" s="196"/>
    </row>
    <row r="790" spans="1:37" ht="11.25" customHeight="1">
      <c r="A790" s="205"/>
      <c r="B790" s="204"/>
      <c r="C790" s="196"/>
      <c r="D790" s="196"/>
      <c r="E790" s="196"/>
      <c r="F790" s="196"/>
      <c r="G790" s="196"/>
      <c r="H790" s="202"/>
      <c r="I790" s="203"/>
      <c r="J790" s="202"/>
      <c r="K790" s="201"/>
      <c r="L790" s="196"/>
      <c r="M790" s="196"/>
      <c r="N790" s="200"/>
      <c r="O790" s="200"/>
      <c r="P790" s="199"/>
      <c r="Q790" s="198"/>
      <c r="R790" s="198"/>
      <c r="S790" s="198"/>
      <c r="T790" s="198"/>
      <c r="U790" s="196"/>
      <c r="V790" s="197"/>
      <c r="W790" s="197"/>
      <c r="X790" s="197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6"/>
      <c r="AK790" s="196"/>
    </row>
    <row r="791" spans="1:37" ht="11.25" customHeight="1">
      <c r="A791" s="205"/>
      <c r="B791" s="204"/>
      <c r="C791" s="196"/>
      <c r="D791" s="196"/>
      <c r="E791" s="196"/>
      <c r="F791" s="196"/>
      <c r="G791" s="196"/>
      <c r="H791" s="202"/>
      <c r="I791" s="203"/>
      <c r="J791" s="202"/>
      <c r="K791" s="201"/>
      <c r="L791" s="196"/>
      <c r="M791" s="196"/>
      <c r="N791" s="200"/>
      <c r="O791" s="200"/>
      <c r="P791" s="199"/>
      <c r="Q791" s="198"/>
      <c r="R791" s="198"/>
      <c r="S791" s="198"/>
      <c r="T791" s="198"/>
      <c r="U791" s="196"/>
      <c r="V791" s="197"/>
      <c r="W791" s="197"/>
      <c r="X791" s="197"/>
      <c r="Y791" s="196"/>
      <c r="Z791" s="196"/>
      <c r="AA791" s="196"/>
      <c r="AB791" s="196"/>
      <c r="AC791" s="196"/>
      <c r="AD791" s="196"/>
      <c r="AE791" s="196"/>
      <c r="AF791" s="196"/>
      <c r="AG791" s="196"/>
      <c r="AH791" s="196"/>
      <c r="AI791" s="196"/>
      <c r="AJ791" s="196"/>
      <c r="AK791" s="196"/>
    </row>
    <row r="792" spans="1:37" ht="11.25" customHeight="1">
      <c r="A792" s="205"/>
      <c r="B792" s="204"/>
      <c r="C792" s="196"/>
      <c r="D792" s="196"/>
      <c r="E792" s="196"/>
      <c r="F792" s="196"/>
      <c r="G792" s="196"/>
      <c r="H792" s="202"/>
      <c r="I792" s="203"/>
      <c r="J792" s="202"/>
      <c r="K792" s="201"/>
      <c r="L792" s="196"/>
      <c r="M792" s="196"/>
      <c r="N792" s="200"/>
      <c r="O792" s="200"/>
      <c r="P792" s="199"/>
      <c r="Q792" s="198"/>
      <c r="R792" s="198"/>
      <c r="S792" s="198"/>
      <c r="T792" s="198"/>
      <c r="U792" s="196"/>
      <c r="V792" s="197"/>
      <c r="W792" s="197"/>
      <c r="X792" s="197"/>
      <c r="Y792" s="196"/>
      <c r="Z792" s="196"/>
      <c r="AA792" s="196"/>
      <c r="AB792" s="196"/>
      <c r="AC792" s="196"/>
      <c r="AD792" s="196"/>
      <c r="AE792" s="196"/>
      <c r="AF792" s="196"/>
      <c r="AG792" s="196"/>
      <c r="AH792" s="196"/>
      <c r="AI792" s="196"/>
      <c r="AJ792" s="196"/>
      <c r="AK792" s="196"/>
    </row>
    <row r="793" spans="1:37" ht="11.25" customHeight="1">
      <c r="A793" s="205"/>
      <c r="B793" s="204"/>
      <c r="C793" s="196"/>
      <c r="D793" s="196"/>
      <c r="E793" s="196"/>
      <c r="F793" s="196"/>
      <c r="G793" s="196"/>
      <c r="H793" s="202"/>
      <c r="I793" s="203"/>
      <c r="J793" s="202"/>
      <c r="K793" s="201"/>
      <c r="L793" s="196"/>
      <c r="M793" s="196"/>
      <c r="N793" s="200"/>
      <c r="O793" s="200"/>
      <c r="P793" s="199"/>
      <c r="Q793" s="198"/>
      <c r="R793" s="198"/>
      <c r="S793" s="198"/>
      <c r="T793" s="198"/>
      <c r="U793" s="196"/>
      <c r="V793" s="197"/>
      <c r="W793" s="197"/>
      <c r="X793" s="197"/>
      <c r="Y793" s="196"/>
      <c r="Z793" s="196"/>
      <c r="AA793" s="196"/>
      <c r="AB793" s="196"/>
      <c r="AC793" s="196"/>
      <c r="AD793" s="196"/>
      <c r="AE793" s="196"/>
      <c r="AF793" s="196"/>
      <c r="AG793" s="196"/>
      <c r="AH793" s="196"/>
      <c r="AI793" s="196"/>
      <c r="AJ793" s="196"/>
      <c r="AK793" s="196"/>
    </row>
    <row r="794" spans="1:37" ht="11.25" customHeight="1">
      <c r="A794" s="205"/>
      <c r="B794" s="204"/>
      <c r="C794" s="196"/>
      <c r="D794" s="196"/>
      <c r="E794" s="196"/>
      <c r="F794" s="196"/>
      <c r="G794" s="196"/>
      <c r="H794" s="202"/>
      <c r="I794" s="203"/>
      <c r="J794" s="202"/>
      <c r="K794" s="201"/>
      <c r="L794" s="196"/>
      <c r="M794" s="196"/>
      <c r="N794" s="200"/>
      <c r="O794" s="200"/>
      <c r="P794" s="199"/>
      <c r="Q794" s="198"/>
      <c r="R794" s="198"/>
      <c r="S794" s="198"/>
      <c r="T794" s="198"/>
      <c r="U794" s="196"/>
      <c r="V794" s="197"/>
      <c r="W794" s="197"/>
      <c r="X794" s="197"/>
      <c r="Y794" s="196"/>
      <c r="Z794" s="196"/>
      <c r="AA794" s="196"/>
      <c r="AB794" s="196"/>
      <c r="AC794" s="196"/>
      <c r="AD794" s="196"/>
      <c r="AE794" s="196"/>
      <c r="AF794" s="196"/>
      <c r="AG794" s="196"/>
      <c r="AH794" s="196"/>
      <c r="AI794" s="196"/>
      <c r="AJ794" s="196"/>
      <c r="AK794" s="196"/>
    </row>
    <row r="795" spans="1:37" ht="11.25" customHeight="1">
      <c r="A795" s="205"/>
      <c r="B795" s="204"/>
      <c r="C795" s="196"/>
      <c r="D795" s="196"/>
      <c r="E795" s="196"/>
      <c r="F795" s="196"/>
      <c r="G795" s="196"/>
      <c r="H795" s="202"/>
      <c r="I795" s="203"/>
      <c r="J795" s="202"/>
      <c r="K795" s="201"/>
      <c r="L795" s="196"/>
      <c r="M795" s="196"/>
      <c r="N795" s="200"/>
      <c r="O795" s="200"/>
      <c r="P795" s="199"/>
      <c r="Q795" s="198"/>
      <c r="R795" s="198"/>
      <c r="S795" s="198"/>
      <c r="T795" s="198"/>
      <c r="U795" s="196"/>
      <c r="V795" s="197"/>
      <c r="W795" s="197"/>
      <c r="X795" s="197"/>
      <c r="Y795" s="196"/>
      <c r="Z795" s="196"/>
      <c r="AA795" s="196"/>
      <c r="AB795" s="196"/>
      <c r="AC795" s="196"/>
      <c r="AD795" s="196"/>
      <c r="AE795" s="196"/>
      <c r="AF795" s="196"/>
      <c r="AG795" s="196"/>
      <c r="AH795" s="196"/>
      <c r="AI795" s="196"/>
      <c r="AJ795" s="196"/>
      <c r="AK795" s="196"/>
    </row>
    <row r="796" spans="1:37" ht="11.25" customHeight="1">
      <c r="A796" s="205"/>
      <c r="B796" s="204"/>
      <c r="C796" s="196"/>
      <c r="D796" s="196"/>
      <c r="E796" s="196"/>
      <c r="F796" s="196"/>
      <c r="G796" s="196"/>
      <c r="H796" s="202"/>
      <c r="I796" s="203"/>
      <c r="J796" s="202"/>
      <c r="K796" s="201"/>
      <c r="L796" s="196"/>
      <c r="M796" s="196"/>
      <c r="N796" s="200"/>
      <c r="O796" s="200"/>
      <c r="P796" s="199"/>
      <c r="Q796" s="198"/>
      <c r="R796" s="198"/>
      <c r="S796" s="198"/>
      <c r="T796" s="198"/>
      <c r="U796" s="196"/>
      <c r="V796" s="197"/>
      <c r="W796" s="197"/>
      <c r="X796" s="197"/>
      <c r="Y796" s="196"/>
      <c r="Z796" s="196"/>
      <c r="AA796" s="196"/>
      <c r="AB796" s="196"/>
      <c r="AC796" s="196"/>
      <c r="AD796" s="196"/>
      <c r="AE796" s="196"/>
      <c r="AF796" s="196"/>
      <c r="AG796" s="196"/>
      <c r="AH796" s="196"/>
      <c r="AI796" s="196"/>
      <c r="AJ796" s="196"/>
      <c r="AK796" s="196"/>
    </row>
    <row r="797" spans="1:37" ht="11.25" customHeight="1">
      <c r="A797" s="205"/>
      <c r="B797" s="204"/>
      <c r="C797" s="196"/>
      <c r="D797" s="196"/>
      <c r="E797" s="196"/>
      <c r="F797" s="196"/>
      <c r="G797" s="196"/>
      <c r="H797" s="202"/>
      <c r="I797" s="203"/>
      <c r="J797" s="202"/>
      <c r="K797" s="201"/>
      <c r="L797" s="196"/>
      <c r="M797" s="196"/>
      <c r="N797" s="200"/>
      <c r="O797" s="200"/>
      <c r="P797" s="199"/>
      <c r="Q797" s="198"/>
      <c r="R797" s="198"/>
      <c r="S797" s="198"/>
      <c r="T797" s="198"/>
      <c r="U797" s="196"/>
      <c r="V797" s="197"/>
      <c r="W797" s="197"/>
      <c r="X797" s="197"/>
      <c r="Y797" s="196"/>
      <c r="Z797" s="196"/>
      <c r="AA797" s="196"/>
      <c r="AB797" s="196"/>
      <c r="AC797" s="196"/>
      <c r="AD797" s="196"/>
      <c r="AE797" s="196"/>
      <c r="AF797" s="196"/>
      <c r="AG797" s="196"/>
      <c r="AH797" s="196"/>
      <c r="AI797" s="196"/>
      <c r="AJ797" s="196"/>
      <c r="AK797" s="196"/>
    </row>
    <row r="798" spans="1:37" ht="11.25" customHeight="1">
      <c r="A798" s="205"/>
      <c r="B798" s="204"/>
      <c r="C798" s="196"/>
      <c r="D798" s="196"/>
      <c r="E798" s="196"/>
      <c r="F798" s="196"/>
      <c r="G798" s="196"/>
      <c r="H798" s="202"/>
      <c r="I798" s="203"/>
      <c r="J798" s="202"/>
      <c r="K798" s="201"/>
      <c r="L798" s="196"/>
      <c r="M798" s="196"/>
      <c r="N798" s="200"/>
      <c r="O798" s="200"/>
      <c r="P798" s="199"/>
      <c r="Q798" s="198"/>
      <c r="R798" s="198"/>
      <c r="S798" s="198"/>
      <c r="T798" s="198"/>
      <c r="U798" s="196"/>
      <c r="V798" s="197"/>
      <c r="W798" s="197"/>
      <c r="X798" s="197"/>
      <c r="Y798" s="196"/>
      <c r="Z798" s="196"/>
      <c r="AA798" s="196"/>
      <c r="AB798" s="196"/>
      <c r="AC798" s="196"/>
      <c r="AD798" s="196"/>
      <c r="AE798" s="196"/>
      <c r="AF798" s="196"/>
      <c r="AG798" s="196"/>
      <c r="AH798" s="196"/>
      <c r="AI798" s="196"/>
      <c r="AJ798" s="196"/>
      <c r="AK798" s="196"/>
    </row>
    <row r="799" spans="1:37" ht="11.25" customHeight="1">
      <c r="A799" s="205"/>
      <c r="B799" s="204"/>
      <c r="C799" s="196"/>
      <c r="D799" s="196"/>
      <c r="E799" s="196"/>
      <c r="F799" s="196"/>
      <c r="G799" s="196"/>
      <c r="H799" s="202"/>
      <c r="I799" s="203"/>
      <c r="J799" s="202"/>
      <c r="K799" s="201"/>
      <c r="L799" s="196"/>
      <c r="M799" s="196"/>
      <c r="N799" s="200"/>
      <c r="O799" s="200"/>
      <c r="P799" s="199"/>
      <c r="Q799" s="198"/>
      <c r="R799" s="198"/>
      <c r="S799" s="198"/>
      <c r="T799" s="198"/>
      <c r="U799" s="196"/>
      <c r="V799" s="197"/>
      <c r="W799" s="197"/>
      <c r="X799" s="197"/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6"/>
      <c r="AK799" s="196"/>
    </row>
    <row r="800" spans="1:37" ht="11.25" customHeight="1">
      <c r="A800" s="205"/>
      <c r="B800" s="204"/>
      <c r="C800" s="196"/>
      <c r="D800" s="196"/>
      <c r="E800" s="196"/>
      <c r="F800" s="196"/>
      <c r="G800" s="196"/>
      <c r="H800" s="202"/>
      <c r="I800" s="203"/>
      <c r="J800" s="202"/>
      <c r="K800" s="201"/>
      <c r="L800" s="196"/>
      <c r="M800" s="196"/>
      <c r="N800" s="200"/>
      <c r="O800" s="200"/>
      <c r="P800" s="199"/>
      <c r="Q800" s="198"/>
      <c r="R800" s="198"/>
      <c r="S800" s="198"/>
      <c r="T800" s="198"/>
      <c r="U800" s="196"/>
      <c r="V800" s="197"/>
      <c r="W800" s="197"/>
      <c r="X800" s="197"/>
      <c r="Y800" s="196"/>
      <c r="Z800" s="196"/>
      <c r="AA800" s="196"/>
      <c r="AB800" s="196"/>
      <c r="AC800" s="196"/>
      <c r="AD800" s="196"/>
      <c r="AE800" s="196"/>
      <c r="AF800" s="196"/>
      <c r="AG800" s="196"/>
      <c r="AH800" s="196"/>
      <c r="AI800" s="196"/>
      <c r="AJ800" s="196"/>
      <c r="AK800" s="196"/>
    </row>
    <row r="801" spans="1:37" ht="11.25" customHeight="1">
      <c r="A801" s="205"/>
      <c r="B801" s="204"/>
      <c r="C801" s="196"/>
      <c r="D801" s="196"/>
      <c r="E801" s="196"/>
      <c r="F801" s="196"/>
      <c r="G801" s="196"/>
      <c r="H801" s="202"/>
      <c r="I801" s="203"/>
      <c r="J801" s="202"/>
      <c r="K801" s="201"/>
      <c r="L801" s="196"/>
      <c r="M801" s="196"/>
      <c r="N801" s="200"/>
      <c r="O801" s="200"/>
      <c r="P801" s="199"/>
      <c r="Q801" s="198"/>
      <c r="R801" s="198"/>
      <c r="S801" s="198"/>
      <c r="T801" s="198"/>
      <c r="U801" s="196"/>
      <c r="V801" s="197"/>
      <c r="W801" s="197"/>
      <c r="X801" s="197"/>
      <c r="Y801" s="196"/>
      <c r="Z801" s="196"/>
      <c r="AA801" s="196"/>
      <c r="AB801" s="196"/>
      <c r="AC801" s="196"/>
      <c r="AD801" s="196"/>
      <c r="AE801" s="196"/>
      <c r="AF801" s="196"/>
      <c r="AG801" s="196"/>
      <c r="AH801" s="196"/>
      <c r="AI801" s="196"/>
      <c r="AJ801" s="196"/>
      <c r="AK801" s="196"/>
    </row>
    <row r="802" spans="1:37" ht="11.25" customHeight="1">
      <c r="A802" s="205"/>
      <c r="B802" s="204"/>
      <c r="C802" s="196"/>
      <c r="D802" s="196"/>
      <c r="E802" s="196"/>
      <c r="F802" s="196"/>
      <c r="G802" s="196"/>
      <c r="H802" s="202"/>
      <c r="I802" s="203"/>
      <c r="J802" s="202"/>
      <c r="K802" s="201"/>
      <c r="L802" s="196"/>
      <c r="M802" s="196"/>
      <c r="N802" s="200"/>
      <c r="O802" s="200"/>
      <c r="P802" s="199"/>
      <c r="Q802" s="198"/>
      <c r="R802" s="198"/>
      <c r="S802" s="198"/>
      <c r="T802" s="198"/>
      <c r="U802" s="196"/>
      <c r="V802" s="197"/>
      <c r="W802" s="197"/>
      <c r="X802" s="197"/>
      <c r="Y802" s="196"/>
      <c r="Z802" s="196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</row>
    <row r="803" spans="1:37" ht="11.25" customHeight="1">
      <c r="A803" s="205"/>
      <c r="B803" s="204"/>
      <c r="C803" s="196"/>
      <c r="D803" s="196"/>
      <c r="E803" s="196"/>
      <c r="F803" s="196"/>
      <c r="G803" s="196"/>
      <c r="H803" s="202"/>
      <c r="I803" s="203"/>
      <c r="J803" s="202"/>
      <c r="K803" s="201"/>
      <c r="L803" s="196"/>
      <c r="M803" s="196"/>
      <c r="N803" s="200"/>
      <c r="O803" s="200"/>
      <c r="P803" s="199"/>
      <c r="Q803" s="198"/>
      <c r="R803" s="198"/>
      <c r="S803" s="198"/>
      <c r="T803" s="198"/>
      <c r="U803" s="196"/>
      <c r="V803" s="197"/>
      <c r="W803" s="197"/>
      <c r="X803" s="197"/>
      <c r="Y803" s="196"/>
      <c r="Z803" s="196"/>
      <c r="AA803" s="196"/>
      <c r="AB803" s="196"/>
      <c r="AC803" s="196"/>
      <c r="AD803" s="196"/>
      <c r="AE803" s="196"/>
      <c r="AF803" s="196"/>
      <c r="AG803" s="196"/>
      <c r="AH803" s="196"/>
      <c r="AI803" s="196"/>
      <c r="AJ803" s="196"/>
      <c r="AK803" s="196"/>
    </row>
    <row r="804" spans="1:37" ht="11.25" customHeight="1">
      <c r="A804" s="205"/>
      <c r="B804" s="204"/>
      <c r="C804" s="196"/>
      <c r="D804" s="196"/>
      <c r="E804" s="196"/>
      <c r="F804" s="196"/>
      <c r="G804" s="196"/>
      <c r="H804" s="202"/>
      <c r="I804" s="203"/>
      <c r="J804" s="202"/>
      <c r="K804" s="201"/>
      <c r="L804" s="196"/>
      <c r="M804" s="196"/>
      <c r="N804" s="200"/>
      <c r="O804" s="200"/>
      <c r="P804" s="199"/>
      <c r="Q804" s="198"/>
      <c r="R804" s="198"/>
      <c r="S804" s="198"/>
      <c r="T804" s="198"/>
      <c r="U804" s="196"/>
      <c r="V804" s="197"/>
      <c r="W804" s="197"/>
      <c r="X804" s="197"/>
      <c r="Y804" s="196"/>
      <c r="Z804" s="196"/>
      <c r="AA804" s="196"/>
      <c r="AB804" s="196"/>
      <c r="AC804" s="196"/>
      <c r="AD804" s="196"/>
      <c r="AE804" s="196"/>
      <c r="AF804" s="196"/>
      <c r="AG804" s="196"/>
      <c r="AH804" s="196"/>
      <c r="AI804" s="196"/>
      <c r="AJ804" s="196"/>
      <c r="AK804" s="196"/>
    </row>
    <row r="805" spans="1:37" ht="11.25" customHeight="1">
      <c r="A805" s="205"/>
      <c r="B805" s="204"/>
      <c r="C805" s="196"/>
      <c r="D805" s="196"/>
      <c r="E805" s="196"/>
      <c r="F805" s="196"/>
      <c r="G805" s="196"/>
      <c r="H805" s="202"/>
      <c r="I805" s="203"/>
      <c r="J805" s="202"/>
      <c r="K805" s="201"/>
      <c r="L805" s="196"/>
      <c r="M805" s="196"/>
      <c r="N805" s="200"/>
      <c r="O805" s="200"/>
      <c r="P805" s="199"/>
      <c r="Q805" s="198"/>
      <c r="R805" s="198"/>
      <c r="S805" s="198"/>
      <c r="T805" s="198"/>
      <c r="U805" s="196"/>
      <c r="V805" s="197"/>
      <c r="W805" s="197"/>
      <c r="X805" s="197"/>
      <c r="Y805" s="196"/>
      <c r="Z805" s="196"/>
      <c r="AA805" s="196"/>
      <c r="AB805" s="196"/>
      <c r="AC805" s="196"/>
      <c r="AD805" s="196"/>
      <c r="AE805" s="196"/>
      <c r="AF805" s="196"/>
      <c r="AG805" s="196"/>
      <c r="AH805" s="196"/>
      <c r="AI805" s="196"/>
      <c r="AJ805" s="196"/>
      <c r="AK805" s="196"/>
    </row>
    <row r="806" spans="1:37" ht="11.25" customHeight="1">
      <c r="A806" s="205"/>
      <c r="B806" s="204"/>
      <c r="C806" s="196"/>
      <c r="D806" s="196"/>
      <c r="E806" s="196"/>
      <c r="F806" s="196"/>
      <c r="G806" s="196"/>
      <c r="H806" s="202"/>
      <c r="I806" s="203"/>
      <c r="J806" s="202"/>
      <c r="K806" s="201"/>
      <c r="L806" s="196"/>
      <c r="M806" s="196"/>
      <c r="N806" s="200"/>
      <c r="O806" s="200"/>
      <c r="P806" s="199"/>
      <c r="Q806" s="198"/>
      <c r="R806" s="198"/>
      <c r="S806" s="198"/>
      <c r="T806" s="198"/>
      <c r="U806" s="196"/>
      <c r="V806" s="197"/>
      <c r="W806" s="197"/>
      <c r="X806" s="197"/>
      <c r="Y806" s="196"/>
      <c r="Z806" s="196"/>
      <c r="AA806" s="196"/>
      <c r="AB806" s="196"/>
      <c r="AC806" s="196"/>
      <c r="AD806" s="196"/>
      <c r="AE806" s="196"/>
      <c r="AF806" s="196"/>
      <c r="AG806" s="196"/>
      <c r="AH806" s="196"/>
      <c r="AI806" s="196"/>
      <c r="AJ806" s="196"/>
      <c r="AK806" s="196"/>
    </row>
    <row r="807" spans="1:37" ht="11.25" customHeight="1">
      <c r="A807" s="205"/>
      <c r="B807" s="204"/>
      <c r="C807" s="196"/>
      <c r="D807" s="196"/>
      <c r="E807" s="196"/>
      <c r="F807" s="196"/>
      <c r="G807" s="196"/>
      <c r="H807" s="202"/>
      <c r="I807" s="203"/>
      <c r="J807" s="202"/>
      <c r="K807" s="201"/>
      <c r="L807" s="196"/>
      <c r="M807" s="196"/>
      <c r="N807" s="200"/>
      <c r="O807" s="200"/>
      <c r="P807" s="199"/>
      <c r="Q807" s="198"/>
      <c r="R807" s="198"/>
      <c r="S807" s="198"/>
      <c r="T807" s="198"/>
      <c r="U807" s="196"/>
      <c r="V807" s="197"/>
      <c r="W807" s="197"/>
      <c r="X807" s="197"/>
      <c r="Y807" s="196"/>
      <c r="Z807" s="196"/>
      <c r="AA807" s="196"/>
      <c r="AB807" s="196"/>
      <c r="AC807" s="196"/>
      <c r="AD807" s="196"/>
      <c r="AE807" s="196"/>
      <c r="AF807" s="196"/>
      <c r="AG807" s="196"/>
      <c r="AH807" s="196"/>
      <c r="AI807" s="196"/>
      <c r="AJ807" s="196"/>
      <c r="AK807" s="196"/>
    </row>
    <row r="808" spans="1:37" ht="11.25" customHeight="1">
      <c r="A808" s="205"/>
      <c r="B808" s="204"/>
      <c r="C808" s="196"/>
      <c r="D808" s="196"/>
      <c r="E808" s="196"/>
      <c r="F808" s="196"/>
      <c r="G808" s="196"/>
      <c r="H808" s="202"/>
      <c r="I808" s="203"/>
      <c r="J808" s="202"/>
      <c r="K808" s="201"/>
      <c r="L808" s="196"/>
      <c r="M808" s="196"/>
      <c r="N808" s="200"/>
      <c r="O808" s="200"/>
      <c r="P808" s="199"/>
      <c r="Q808" s="198"/>
      <c r="R808" s="198"/>
      <c r="S808" s="198"/>
      <c r="T808" s="198"/>
      <c r="U808" s="196"/>
      <c r="V808" s="197"/>
      <c r="W808" s="197"/>
      <c r="X808" s="197"/>
      <c r="Y808" s="196"/>
      <c r="Z808" s="196"/>
      <c r="AA808" s="196"/>
      <c r="AB808" s="196"/>
      <c r="AC808" s="196"/>
      <c r="AD808" s="196"/>
      <c r="AE808" s="196"/>
      <c r="AF808" s="196"/>
      <c r="AG808" s="196"/>
      <c r="AH808" s="196"/>
      <c r="AI808" s="196"/>
      <c r="AJ808" s="196"/>
      <c r="AK808" s="196"/>
    </row>
    <row r="809" spans="1:37" ht="11.25" customHeight="1">
      <c r="A809" s="205"/>
      <c r="B809" s="204"/>
      <c r="C809" s="196"/>
      <c r="D809" s="196"/>
      <c r="E809" s="196"/>
      <c r="F809" s="196"/>
      <c r="G809" s="196"/>
      <c r="H809" s="202"/>
      <c r="I809" s="203"/>
      <c r="J809" s="202"/>
      <c r="K809" s="201"/>
      <c r="L809" s="196"/>
      <c r="M809" s="196"/>
      <c r="N809" s="200"/>
      <c r="O809" s="200"/>
      <c r="P809" s="199"/>
      <c r="Q809" s="198"/>
      <c r="R809" s="198"/>
      <c r="S809" s="198"/>
      <c r="T809" s="198"/>
      <c r="U809" s="196"/>
      <c r="V809" s="197"/>
      <c r="W809" s="197"/>
      <c r="X809" s="197"/>
      <c r="Y809" s="196"/>
      <c r="Z809" s="196"/>
      <c r="AA809" s="196"/>
      <c r="AB809" s="196"/>
      <c r="AC809" s="196"/>
      <c r="AD809" s="196"/>
      <c r="AE809" s="196"/>
      <c r="AF809" s="196"/>
      <c r="AG809" s="196"/>
      <c r="AH809" s="196"/>
      <c r="AI809" s="196"/>
      <c r="AJ809" s="196"/>
      <c r="AK809" s="196"/>
    </row>
    <row r="810" spans="1:37" ht="11.25" customHeight="1">
      <c r="A810" s="205"/>
      <c r="B810" s="204"/>
      <c r="C810" s="196"/>
      <c r="D810" s="196"/>
      <c r="E810" s="196"/>
      <c r="F810" s="196"/>
      <c r="G810" s="196"/>
      <c r="H810" s="202"/>
      <c r="I810" s="203"/>
      <c r="J810" s="202"/>
      <c r="K810" s="201"/>
      <c r="L810" s="196"/>
      <c r="M810" s="196"/>
      <c r="N810" s="200"/>
      <c r="O810" s="200"/>
      <c r="P810" s="199"/>
      <c r="Q810" s="198"/>
      <c r="R810" s="198"/>
      <c r="S810" s="198"/>
      <c r="T810" s="198"/>
      <c r="U810" s="196"/>
      <c r="V810" s="197"/>
      <c r="W810" s="197"/>
      <c r="X810" s="197"/>
      <c r="Y810" s="196"/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</row>
    <row r="811" spans="1:37" ht="11.25" customHeight="1">
      <c r="A811" s="205"/>
      <c r="B811" s="204"/>
      <c r="C811" s="196"/>
      <c r="D811" s="196"/>
      <c r="E811" s="196"/>
      <c r="F811" s="196"/>
      <c r="G811" s="196"/>
      <c r="H811" s="202"/>
      <c r="I811" s="203"/>
      <c r="J811" s="202"/>
      <c r="K811" s="201"/>
      <c r="L811" s="196"/>
      <c r="M811" s="196"/>
      <c r="N811" s="200"/>
      <c r="O811" s="200"/>
      <c r="P811" s="199"/>
      <c r="Q811" s="198"/>
      <c r="R811" s="198"/>
      <c r="S811" s="198"/>
      <c r="T811" s="198"/>
      <c r="U811" s="196"/>
      <c r="V811" s="197"/>
      <c r="W811" s="197"/>
      <c r="X811" s="197"/>
      <c r="Y811" s="196"/>
      <c r="Z811" s="196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</row>
    <row r="812" spans="1:37" ht="11.25" customHeight="1">
      <c r="A812" s="205"/>
      <c r="B812" s="204"/>
      <c r="C812" s="196"/>
      <c r="D812" s="196"/>
      <c r="E812" s="196"/>
      <c r="F812" s="196"/>
      <c r="G812" s="196"/>
      <c r="H812" s="202"/>
      <c r="I812" s="203"/>
      <c r="J812" s="202"/>
      <c r="K812" s="201"/>
      <c r="L812" s="196"/>
      <c r="M812" s="196"/>
      <c r="N812" s="200"/>
      <c r="O812" s="200"/>
      <c r="P812" s="199"/>
      <c r="Q812" s="198"/>
      <c r="R812" s="198"/>
      <c r="S812" s="198"/>
      <c r="T812" s="198"/>
      <c r="U812" s="196"/>
      <c r="V812" s="197"/>
      <c r="W812" s="197"/>
      <c r="X812" s="197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</row>
    <row r="813" spans="1:37" ht="11.25" customHeight="1">
      <c r="A813" s="205"/>
      <c r="B813" s="204"/>
      <c r="C813" s="196"/>
      <c r="D813" s="196"/>
      <c r="E813" s="196"/>
      <c r="F813" s="196"/>
      <c r="G813" s="196"/>
      <c r="H813" s="202"/>
      <c r="I813" s="203"/>
      <c r="J813" s="202"/>
      <c r="K813" s="201"/>
      <c r="L813" s="196"/>
      <c r="M813" s="196"/>
      <c r="N813" s="200"/>
      <c r="O813" s="200"/>
      <c r="P813" s="199"/>
      <c r="Q813" s="198"/>
      <c r="R813" s="198"/>
      <c r="S813" s="198"/>
      <c r="T813" s="198"/>
      <c r="U813" s="196"/>
      <c r="V813" s="197"/>
      <c r="W813" s="197"/>
      <c r="X813" s="197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</row>
    <row r="814" spans="1:37" ht="11.25" customHeight="1">
      <c r="A814" s="205"/>
      <c r="B814" s="204"/>
      <c r="C814" s="196"/>
      <c r="D814" s="196"/>
      <c r="E814" s="196"/>
      <c r="F814" s="196"/>
      <c r="G814" s="196"/>
      <c r="H814" s="202"/>
      <c r="I814" s="203"/>
      <c r="J814" s="202"/>
      <c r="K814" s="201"/>
      <c r="L814" s="196"/>
      <c r="M814" s="196"/>
      <c r="N814" s="200"/>
      <c r="O814" s="200"/>
      <c r="P814" s="199"/>
      <c r="Q814" s="198"/>
      <c r="R814" s="198"/>
      <c r="S814" s="198"/>
      <c r="T814" s="198"/>
      <c r="U814" s="196"/>
      <c r="V814" s="197"/>
      <c r="W814" s="197"/>
      <c r="X814" s="197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</row>
    <row r="815" spans="1:37" ht="11.25" customHeight="1">
      <c r="A815" s="205"/>
      <c r="B815" s="204"/>
      <c r="C815" s="196"/>
      <c r="D815" s="196"/>
      <c r="E815" s="196"/>
      <c r="F815" s="196"/>
      <c r="G815" s="196"/>
      <c r="H815" s="202"/>
      <c r="I815" s="203"/>
      <c r="J815" s="202"/>
      <c r="K815" s="201"/>
      <c r="L815" s="196"/>
      <c r="M815" s="196"/>
      <c r="N815" s="200"/>
      <c r="O815" s="200"/>
      <c r="P815" s="199"/>
      <c r="Q815" s="198"/>
      <c r="R815" s="198"/>
      <c r="S815" s="198"/>
      <c r="T815" s="198"/>
      <c r="U815" s="196"/>
      <c r="V815" s="197"/>
      <c r="W815" s="197"/>
      <c r="X815" s="197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</row>
    <row r="816" spans="1:37" ht="11.25" customHeight="1">
      <c r="A816" s="205"/>
      <c r="B816" s="204"/>
      <c r="C816" s="196"/>
      <c r="D816" s="196"/>
      <c r="E816" s="196"/>
      <c r="F816" s="196"/>
      <c r="G816" s="196"/>
      <c r="H816" s="202"/>
      <c r="I816" s="203"/>
      <c r="J816" s="202"/>
      <c r="K816" s="201"/>
      <c r="L816" s="196"/>
      <c r="M816" s="196"/>
      <c r="N816" s="200"/>
      <c r="O816" s="200"/>
      <c r="P816" s="199"/>
      <c r="Q816" s="198"/>
      <c r="R816" s="198"/>
      <c r="S816" s="198"/>
      <c r="T816" s="198"/>
      <c r="U816" s="196"/>
      <c r="V816" s="197"/>
      <c r="W816" s="197"/>
      <c r="X816" s="197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</row>
    <row r="817" spans="1:37" ht="11.25" customHeight="1">
      <c r="A817" s="205"/>
      <c r="B817" s="204"/>
      <c r="C817" s="196"/>
      <c r="D817" s="196"/>
      <c r="E817" s="196"/>
      <c r="F817" s="196"/>
      <c r="G817" s="196"/>
      <c r="H817" s="202"/>
      <c r="I817" s="203"/>
      <c r="J817" s="202"/>
      <c r="K817" s="201"/>
      <c r="L817" s="196"/>
      <c r="M817" s="196"/>
      <c r="N817" s="200"/>
      <c r="O817" s="200"/>
      <c r="P817" s="199"/>
      <c r="Q817" s="198"/>
      <c r="R817" s="198"/>
      <c r="S817" s="198"/>
      <c r="T817" s="198"/>
      <c r="U817" s="196"/>
      <c r="V817" s="197"/>
      <c r="W817" s="197"/>
      <c r="X817" s="197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</row>
    <row r="818" spans="1:37" ht="11.25" customHeight="1">
      <c r="A818" s="205"/>
      <c r="B818" s="204"/>
      <c r="C818" s="196"/>
      <c r="D818" s="196"/>
      <c r="E818" s="196"/>
      <c r="F818" s="196"/>
      <c r="G818" s="196"/>
      <c r="H818" s="202"/>
      <c r="I818" s="203"/>
      <c r="J818" s="202"/>
      <c r="K818" s="201"/>
      <c r="L818" s="196"/>
      <c r="M818" s="196"/>
      <c r="N818" s="200"/>
      <c r="O818" s="200"/>
      <c r="P818" s="199"/>
      <c r="Q818" s="198"/>
      <c r="R818" s="198"/>
      <c r="S818" s="198"/>
      <c r="T818" s="198"/>
      <c r="U818" s="196"/>
      <c r="V818" s="197"/>
      <c r="W818" s="197"/>
      <c r="X818" s="197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</row>
    <row r="819" spans="1:37" ht="11.25" customHeight="1">
      <c r="A819" s="205"/>
      <c r="B819" s="204"/>
      <c r="C819" s="196"/>
      <c r="D819" s="196"/>
      <c r="E819" s="196"/>
      <c r="F819" s="196"/>
      <c r="G819" s="196"/>
      <c r="H819" s="202"/>
      <c r="I819" s="203"/>
      <c r="J819" s="202"/>
      <c r="K819" s="201"/>
      <c r="L819" s="196"/>
      <c r="M819" s="196"/>
      <c r="N819" s="200"/>
      <c r="O819" s="200"/>
      <c r="P819" s="199"/>
      <c r="Q819" s="198"/>
      <c r="R819" s="198"/>
      <c r="S819" s="198"/>
      <c r="T819" s="198"/>
      <c r="U819" s="196"/>
      <c r="V819" s="197"/>
      <c r="W819" s="197"/>
      <c r="X819" s="197"/>
      <c r="Y819" s="196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</row>
    <row r="820" spans="1:37" ht="11.25" customHeight="1">
      <c r="A820" s="205"/>
      <c r="B820" s="204"/>
      <c r="C820" s="196"/>
      <c r="D820" s="196"/>
      <c r="E820" s="196"/>
      <c r="F820" s="196"/>
      <c r="G820" s="196"/>
      <c r="H820" s="202"/>
      <c r="I820" s="203"/>
      <c r="J820" s="202"/>
      <c r="K820" s="201"/>
      <c r="L820" s="196"/>
      <c r="M820" s="196"/>
      <c r="N820" s="200"/>
      <c r="O820" s="200"/>
      <c r="P820" s="199"/>
      <c r="Q820" s="198"/>
      <c r="R820" s="198"/>
      <c r="S820" s="198"/>
      <c r="T820" s="198"/>
      <c r="U820" s="196"/>
      <c r="V820" s="197"/>
      <c r="W820" s="197"/>
      <c r="X820" s="197"/>
      <c r="Y820" s="196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</row>
    <row r="821" spans="1:37" ht="11.25" customHeight="1">
      <c r="A821" s="205"/>
      <c r="B821" s="204"/>
      <c r="C821" s="196"/>
      <c r="D821" s="196"/>
      <c r="E821" s="196"/>
      <c r="F821" s="196"/>
      <c r="G821" s="196"/>
      <c r="H821" s="202"/>
      <c r="I821" s="203"/>
      <c r="J821" s="202"/>
      <c r="K821" s="201"/>
      <c r="L821" s="196"/>
      <c r="M821" s="196"/>
      <c r="N821" s="200"/>
      <c r="O821" s="200"/>
      <c r="P821" s="199"/>
      <c r="Q821" s="198"/>
      <c r="R821" s="198"/>
      <c r="S821" s="198"/>
      <c r="T821" s="198"/>
      <c r="U821" s="196"/>
      <c r="V821" s="197"/>
      <c r="W821" s="197"/>
      <c r="X821" s="197"/>
      <c r="Y821" s="196"/>
      <c r="Z821" s="196"/>
      <c r="AA821" s="196"/>
      <c r="AB821" s="196"/>
      <c r="AC821" s="196"/>
      <c r="AD821" s="196"/>
      <c r="AE821" s="196"/>
      <c r="AF821" s="196"/>
      <c r="AG821" s="196"/>
      <c r="AH821" s="196"/>
      <c r="AI821" s="196"/>
      <c r="AJ821" s="196"/>
      <c r="AK821" s="196"/>
    </row>
    <row r="822" spans="1:37" ht="11.25" customHeight="1">
      <c r="A822" s="205"/>
      <c r="B822" s="204"/>
      <c r="C822" s="196"/>
      <c r="D822" s="196"/>
      <c r="E822" s="196"/>
      <c r="F822" s="196"/>
      <c r="G822" s="196"/>
      <c r="H822" s="202"/>
      <c r="I822" s="203"/>
      <c r="J822" s="202"/>
      <c r="K822" s="201"/>
      <c r="L822" s="196"/>
      <c r="M822" s="196"/>
      <c r="N822" s="200"/>
      <c r="O822" s="200"/>
      <c r="P822" s="199"/>
      <c r="Q822" s="198"/>
      <c r="R822" s="198"/>
      <c r="S822" s="198"/>
      <c r="T822" s="198"/>
      <c r="U822" s="196"/>
      <c r="V822" s="197"/>
      <c r="W822" s="197"/>
      <c r="X822" s="197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</row>
    <row r="823" spans="1:37" ht="11.25" customHeight="1">
      <c r="A823" s="205"/>
      <c r="B823" s="204"/>
      <c r="C823" s="196"/>
      <c r="D823" s="196"/>
      <c r="E823" s="196"/>
      <c r="F823" s="196"/>
      <c r="G823" s="196"/>
      <c r="H823" s="202"/>
      <c r="I823" s="203"/>
      <c r="J823" s="202"/>
      <c r="K823" s="201"/>
      <c r="L823" s="196"/>
      <c r="M823" s="196"/>
      <c r="N823" s="200"/>
      <c r="O823" s="200"/>
      <c r="P823" s="199"/>
      <c r="Q823" s="198"/>
      <c r="R823" s="198"/>
      <c r="S823" s="198"/>
      <c r="T823" s="198"/>
      <c r="U823" s="196"/>
      <c r="V823" s="197"/>
      <c r="W823" s="197"/>
      <c r="X823" s="197"/>
      <c r="Y823" s="196"/>
      <c r="Z823" s="196"/>
      <c r="AA823" s="196"/>
      <c r="AB823" s="196"/>
      <c r="AC823" s="196"/>
      <c r="AD823" s="196"/>
      <c r="AE823" s="196"/>
      <c r="AF823" s="196"/>
      <c r="AG823" s="196"/>
      <c r="AH823" s="196"/>
      <c r="AI823" s="196"/>
      <c r="AJ823" s="196"/>
      <c r="AK823" s="196"/>
    </row>
    <row r="824" spans="1:37" ht="11.25" customHeight="1">
      <c r="A824" s="205"/>
      <c r="B824" s="204"/>
      <c r="C824" s="196"/>
      <c r="D824" s="196"/>
      <c r="E824" s="196"/>
      <c r="F824" s="196"/>
      <c r="G824" s="196"/>
      <c r="H824" s="202"/>
      <c r="I824" s="203"/>
      <c r="J824" s="202"/>
      <c r="K824" s="201"/>
      <c r="L824" s="196"/>
      <c r="M824" s="196"/>
      <c r="N824" s="200"/>
      <c r="O824" s="200"/>
      <c r="P824" s="199"/>
      <c r="Q824" s="198"/>
      <c r="R824" s="198"/>
      <c r="S824" s="198"/>
      <c r="T824" s="198"/>
      <c r="U824" s="196"/>
      <c r="V824" s="197"/>
      <c r="W824" s="197"/>
      <c r="X824" s="197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</row>
    <row r="825" spans="1:37" ht="11.25" customHeight="1">
      <c r="A825" s="205"/>
      <c r="B825" s="204"/>
      <c r="C825" s="196"/>
      <c r="D825" s="196"/>
      <c r="E825" s="196"/>
      <c r="F825" s="196"/>
      <c r="G825" s="196"/>
      <c r="H825" s="202"/>
      <c r="I825" s="203"/>
      <c r="J825" s="202"/>
      <c r="K825" s="201"/>
      <c r="L825" s="196"/>
      <c r="M825" s="196"/>
      <c r="N825" s="200"/>
      <c r="O825" s="200"/>
      <c r="P825" s="199"/>
      <c r="Q825" s="198"/>
      <c r="R825" s="198"/>
      <c r="S825" s="198"/>
      <c r="T825" s="198"/>
      <c r="U825" s="196"/>
      <c r="V825" s="197"/>
      <c r="W825" s="197"/>
      <c r="X825" s="197"/>
      <c r="Y825" s="196"/>
      <c r="Z825" s="196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</row>
    <row r="826" spans="1:37" ht="11.25" customHeight="1">
      <c r="A826" s="205"/>
      <c r="B826" s="204"/>
      <c r="C826" s="196"/>
      <c r="D826" s="196"/>
      <c r="E826" s="196"/>
      <c r="F826" s="196"/>
      <c r="G826" s="196"/>
      <c r="H826" s="202"/>
      <c r="I826" s="203"/>
      <c r="J826" s="202"/>
      <c r="K826" s="201"/>
      <c r="L826" s="196"/>
      <c r="M826" s="196"/>
      <c r="N826" s="200"/>
      <c r="O826" s="200"/>
      <c r="P826" s="199"/>
      <c r="Q826" s="198"/>
      <c r="R826" s="198"/>
      <c r="S826" s="198"/>
      <c r="T826" s="198"/>
      <c r="U826" s="196"/>
      <c r="V826" s="197"/>
      <c r="W826" s="197"/>
      <c r="X826" s="197"/>
      <c r="Y826" s="196"/>
      <c r="Z826" s="196"/>
      <c r="AA826" s="196"/>
      <c r="AB826" s="196"/>
      <c r="AC826" s="196"/>
      <c r="AD826" s="196"/>
      <c r="AE826" s="196"/>
      <c r="AF826" s="196"/>
      <c r="AG826" s="196"/>
      <c r="AH826" s="196"/>
      <c r="AI826" s="196"/>
      <c r="AJ826" s="196"/>
      <c r="AK826" s="196"/>
    </row>
    <row r="827" spans="1:37" ht="11.25" customHeight="1">
      <c r="A827" s="205"/>
      <c r="B827" s="204"/>
      <c r="C827" s="196"/>
      <c r="D827" s="196"/>
      <c r="E827" s="196"/>
      <c r="F827" s="196"/>
      <c r="G827" s="196"/>
      <c r="H827" s="202"/>
      <c r="I827" s="203"/>
      <c r="J827" s="202"/>
      <c r="K827" s="201"/>
      <c r="L827" s="196"/>
      <c r="M827" s="196"/>
      <c r="N827" s="200"/>
      <c r="O827" s="200"/>
      <c r="P827" s="199"/>
      <c r="Q827" s="198"/>
      <c r="R827" s="198"/>
      <c r="S827" s="198"/>
      <c r="T827" s="198"/>
      <c r="U827" s="196"/>
      <c r="V827" s="197"/>
      <c r="W827" s="197"/>
      <c r="X827" s="197"/>
      <c r="Y827" s="196"/>
      <c r="Z827" s="196"/>
      <c r="AA827" s="196"/>
      <c r="AB827" s="196"/>
      <c r="AC827" s="196"/>
      <c r="AD827" s="196"/>
      <c r="AE827" s="196"/>
      <c r="AF827" s="196"/>
      <c r="AG827" s="196"/>
      <c r="AH827" s="196"/>
      <c r="AI827" s="196"/>
      <c r="AJ827" s="196"/>
      <c r="AK827" s="196"/>
    </row>
    <row r="828" spans="1:37" ht="11.25" customHeight="1">
      <c r="A828" s="205"/>
      <c r="B828" s="204"/>
      <c r="C828" s="196"/>
      <c r="D828" s="196"/>
      <c r="E828" s="196"/>
      <c r="F828" s="196"/>
      <c r="G828" s="196"/>
      <c r="H828" s="202"/>
      <c r="I828" s="203"/>
      <c r="J828" s="202"/>
      <c r="K828" s="201"/>
      <c r="L828" s="196"/>
      <c r="M828" s="196"/>
      <c r="N828" s="200"/>
      <c r="O828" s="200"/>
      <c r="P828" s="199"/>
      <c r="Q828" s="198"/>
      <c r="R828" s="198"/>
      <c r="S828" s="198"/>
      <c r="T828" s="198"/>
      <c r="U828" s="196"/>
      <c r="V828" s="197"/>
      <c r="W828" s="197"/>
      <c r="X828" s="197"/>
      <c r="Y828" s="196"/>
      <c r="Z828" s="196"/>
      <c r="AA828" s="196"/>
      <c r="AB828" s="196"/>
      <c r="AC828" s="196"/>
      <c r="AD828" s="196"/>
      <c r="AE828" s="196"/>
      <c r="AF828" s="196"/>
      <c r="AG828" s="196"/>
      <c r="AH828" s="196"/>
      <c r="AI828" s="196"/>
      <c r="AJ828" s="196"/>
      <c r="AK828" s="196"/>
    </row>
    <row r="829" spans="1:37" ht="11.25" customHeight="1">
      <c r="A829" s="205"/>
      <c r="B829" s="204"/>
      <c r="C829" s="196"/>
      <c r="D829" s="196"/>
      <c r="E829" s="196"/>
      <c r="F829" s="196"/>
      <c r="G829" s="196"/>
      <c r="H829" s="202"/>
      <c r="I829" s="203"/>
      <c r="J829" s="202"/>
      <c r="K829" s="201"/>
      <c r="L829" s="196"/>
      <c r="M829" s="196"/>
      <c r="N829" s="200"/>
      <c r="O829" s="200"/>
      <c r="P829" s="199"/>
      <c r="Q829" s="198"/>
      <c r="R829" s="198"/>
      <c r="S829" s="198"/>
      <c r="T829" s="198"/>
      <c r="U829" s="196"/>
      <c r="V829" s="197"/>
      <c r="W829" s="197"/>
      <c r="X829" s="197"/>
      <c r="Y829" s="196"/>
      <c r="Z829" s="196"/>
      <c r="AA829" s="196"/>
      <c r="AB829" s="196"/>
      <c r="AC829" s="196"/>
      <c r="AD829" s="196"/>
      <c r="AE829" s="196"/>
      <c r="AF829" s="196"/>
      <c r="AG829" s="196"/>
      <c r="AH829" s="196"/>
      <c r="AI829" s="196"/>
      <c r="AJ829" s="196"/>
      <c r="AK829" s="196"/>
    </row>
    <row r="830" spans="1:37" ht="11.25" customHeight="1">
      <c r="A830" s="205"/>
      <c r="B830" s="204"/>
      <c r="C830" s="196"/>
      <c r="D830" s="196"/>
      <c r="E830" s="196"/>
      <c r="F830" s="196"/>
      <c r="G830" s="196"/>
      <c r="H830" s="202"/>
      <c r="I830" s="203"/>
      <c r="J830" s="202"/>
      <c r="K830" s="201"/>
      <c r="L830" s="196"/>
      <c r="M830" s="196"/>
      <c r="N830" s="200"/>
      <c r="O830" s="200"/>
      <c r="P830" s="199"/>
      <c r="Q830" s="198"/>
      <c r="R830" s="198"/>
      <c r="S830" s="198"/>
      <c r="T830" s="198"/>
      <c r="U830" s="196"/>
      <c r="V830" s="197"/>
      <c r="W830" s="197"/>
      <c r="X830" s="197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</row>
    <row r="831" spans="1:37" ht="11.25" customHeight="1">
      <c r="A831" s="205"/>
      <c r="B831" s="204"/>
      <c r="C831" s="196"/>
      <c r="D831" s="196"/>
      <c r="E831" s="196"/>
      <c r="F831" s="196"/>
      <c r="G831" s="196"/>
      <c r="H831" s="202"/>
      <c r="I831" s="203"/>
      <c r="J831" s="202"/>
      <c r="K831" s="201"/>
      <c r="L831" s="196"/>
      <c r="M831" s="196"/>
      <c r="N831" s="200"/>
      <c r="O831" s="200"/>
      <c r="P831" s="199"/>
      <c r="Q831" s="198"/>
      <c r="R831" s="198"/>
      <c r="S831" s="198"/>
      <c r="T831" s="198"/>
      <c r="U831" s="196"/>
      <c r="V831" s="197"/>
      <c r="W831" s="197"/>
      <c r="X831" s="197"/>
      <c r="Y831" s="196"/>
      <c r="Z831" s="196"/>
      <c r="AA831" s="196"/>
      <c r="AB831" s="196"/>
      <c r="AC831" s="196"/>
      <c r="AD831" s="196"/>
      <c r="AE831" s="196"/>
      <c r="AF831" s="196"/>
      <c r="AG831" s="196"/>
      <c r="AH831" s="196"/>
      <c r="AI831" s="196"/>
      <c r="AJ831" s="196"/>
      <c r="AK831" s="196"/>
    </row>
    <row r="832" spans="1:37" ht="11.25" customHeight="1">
      <c r="A832" s="205"/>
      <c r="B832" s="204"/>
      <c r="C832" s="196"/>
      <c r="D832" s="196"/>
      <c r="E832" s="196"/>
      <c r="F832" s="196"/>
      <c r="G832" s="196"/>
      <c r="H832" s="202"/>
      <c r="I832" s="203"/>
      <c r="J832" s="202"/>
      <c r="K832" s="201"/>
      <c r="L832" s="196"/>
      <c r="M832" s="196"/>
      <c r="N832" s="200"/>
      <c r="O832" s="200"/>
      <c r="P832" s="199"/>
      <c r="Q832" s="198"/>
      <c r="R832" s="198"/>
      <c r="S832" s="198"/>
      <c r="T832" s="198"/>
      <c r="U832" s="196"/>
      <c r="V832" s="197"/>
      <c r="W832" s="197"/>
      <c r="X832" s="197"/>
      <c r="Y832" s="196"/>
      <c r="Z832" s="196"/>
      <c r="AA832" s="196"/>
      <c r="AB832" s="196"/>
      <c r="AC832" s="196"/>
      <c r="AD832" s="196"/>
      <c r="AE832" s="196"/>
      <c r="AF832" s="196"/>
      <c r="AG832" s="196"/>
      <c r="AH832" s="196"/>
      <c r="AI832" s="196"/>
      <c r="AJ832" s="196"/>
      <c r="AK832" s="196"/>
    </row>
    <row r="833" spans="1:37" ht="11.25" customHeight="1">
      <c r="A833" s="205"/>
      <c r="B833" s="204"/>
      <c r="C833" s="196"/>
      <c r="D833" s="196"/>
      <c r="E833" s="196"/>
      <c r="F833" s="196"/>
      <c r="G833" s="196"/>
      <c r="H833" s="202"/>
      <c r="I833" s="203"/>
      <c r="J833" s="202"/>
      <c r="K833" s="201"/>
      <c r="L833" s="196"/>
      <c r="M833" s="196"/>
      <c r="N833" s="200"/>
      <c r="O833" s="200"/>
      <c r="P833" s="199"/>
      <c r="Q833" s="198"/>
      <c r="R833" s="198"/>
      <c r="S833" s="198"/>
      <c r="T833" s="198"/>
      <c r="U833" s="196"/>
      <c r="V833" s="197"/>
      <c r="W833" s="197"/>
      <c r="X833" s="197"/>
      <c r="Y833" s="196"/>
      <c r="Z833" s="196"/>
      <c r="AA833" s="196"/>
      <c r="AB833" s="196"/>
      <c r="AC833" s="196"/>
      <c r="AD833" s="196"/>
      <c r="AE833" s="196"/>
      <c r="AF833" s="196"/>
      <c r="AG833" s="196"/>
      <c r="AH833" s="196"/>
      <c r="AI833" s="196"/>
      <c r="AJ833" s="196"/>
      <c r="AK833" s="196"/>
    </row>
    <row r="834" spans="1:37" ht="11.25" customHeight="1">
      <c r="A834" s="205"/>
      <c r="B834" s="204"/>
      <c r="C834" s="196"/>
      <c r="D834" s="196"/>
      <c r="E834" s="196"/>
      <c r="F834" s="196"/>
      <c r="G834" s="196"/>
      <c r="H834" s="202"/>
      <c r="I834" s="203"/>
      <c r="J834" s="202"/>
      <c r="K834" s="201"/>
      <c r="L834" s="196"/>
      <c r="M834" s="196"/>
      <c r="N834" s="200"/>
      <c r="O834" s="200"/>
      <c r="P834" s="199"/>
      <c r="Q834" s="198"/>
      <c r="R834" s="198"/>
      <c r="S834" s="198"/>
      <c r="T834" s="198"/>
      <c r="U834" s="196"/>
      <c r="V834" s="197"/>
      <c r="W834" s="197"/>
      <c r="X834" s="197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</row>
    <row r="835" spans="1:37" ht="11.25" customHeight="1">
      <c r="A835" s="205"/>
      <c r="B835" s="204"/>
      <c r="C835" s="196"/>
      <c r="D835" s="196"/>
      <c r="E835" s="196"/>
      <c r="F835" s="196"/>
      <c r="G835" s="196"/>
      <c r="H835" s="202"/>
      <c r="I835" s="203"/>
      <c r="J835" s="202"/>
      <c r="K835" s="201"/>
      <c r="L835" s="196"/>
      <c r="M835" s="196"/>
      <c r="N835" s="200"/>
      <c r="O835" s="200"/>
      <c r="P835" s="199"/>
      <c r="Q835" s="198"/>
      <c r="R835" s="198"/>
      <c r="S835" s="198"/>
      <c r="T835" s="198"/>
      <c r="U835" s="196"/>
      <c r="V835" s="197"/>
      <c r="W835" s="197"/>
      <c r="X835" s="197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</row>
    <row r="836" spans="1:37" ht="11.25" customHeight="1">
      <c r="A836" s="205"/>
      <c r="B836" s="204"/>
      <c r="C836" s="196"/>
      <c r="D836" s="196"/>
      <c r="E836" s="196"/>
      <c r="F836" s="196"/>
      <c r="G836" s="196"/>
      <c r="H836" s="202"/>
      <c r="I836" s="203"/>
      <c r="J836" s="202"/>
      <c r="K836" s="201"/>
      <c r="L836" s="196"/>
      <c r="M836" s="196"/>
      <c r="N836" s="200"/>
      <c r="O836" s="200"/>
      <c r="P836" s="199"/>
      <c r="Q836" s="198"/>
      <c r="R836" s="198"/>
      <c r="S836" s="198"/>
      <c r="T836" s="198"/>
      <c r="U836" s="196"/>
      <c r="V836" s="197"/>
      <c r="W836" s="197"/>
      <c r="X836" s="197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</row>
    <row r="837" spans="1:37" ht="11.25" customHeight="1">
      <c r="A837" s="205"/>
      <c r="B837" s="204"/>
      <c r="C837" s="196"/>
      <c r="D837" s="196"/>
      <c r="E837" s="196"/>
      <c r="F837" s="196"/>
      <c r="G837" s="196"/>
      <c r="H837" s="202"/>
      <c r="I837" s="203"/>
      <c r="J837" s="202"/>
      <c r="K837" s="201"/>
      <c r="L837" s="196"/>
      <c r="M837" s="196"/>
      <c r="N837" s="200"/>
      <c r="O837" s="200"/>
      <c r="P837" s="199"/>
      <c r="Q837" s="198"/>
      <c r="R837" s="198"/>
      <c r="S837" s="198"/>
      <c r="T837" s="198"/>
      <c r="U837" s="196"/>
      <c r="V837" s="197"/>
      <c r="W837" s="197"/>
      <c r="X837" s="197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</row>
    <row r="838" spans="1:37" ht="11.25" customHeight="1">
      <c r="A838" s="205"/>
      <c r="B838" s="204"/>
      <c r="C838" s="196"/>
      <c r="D838" s="196"/>
      <c r="E838" s="196"/>
      <c r="F838" s="196"/>
      <c r="G838" s="196"/>
      <c r="H838" s="202"/>
      <c r="I838" s="203"/>
      <c r="J838" s="202"/>
      <c r="K838" s="201"/>
      <c r="L838" s="196"/>
      <c r="M838" s="196"/>
      <c r="N838" s="200"/>
      <c r="O838" s="200"/>
      <c r="P838" s="199"/>
      <c r="Q838" s="198"/>
      <c r="R838" s="198"/>
      <c r="S838" s="198"/>
      <c r="T838" s="198"/>
      <c r="U838" s="196"/>
      <c r="V838" s="197"/>
      <c r="W838" s="197"/>
      <c r="X838" s="197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</row>
    <row r="839" spans="1:37" ht="11.25" customHeight="1">
      <c r="A839" s="205"/>
      <c r="B839" s="204"/>
      <c r="C839" s="196"/>
      <c r="D839" s="196"/>
      <c r="E839" s="196"/>
      <c r="F839" s="196"/>
      <c r="G839" s="196"/>
      <c r="H839" s="202"/>
      <c r="I839" s="203"/>
      <c r="J839" s="202"/>
      <c r="K839" s="201"/>
      <c r="L839" s="196"/>
      <c r="M839" s="196"/>
      <c r="N839" s="200"/>
      <c r="O839" s="200"/>
      <c r="P839" s="199"/>
      <c r="Q839" s="198"/>
      <c r="R839" s="198"/>
      <c r="S839" s="198"/>
      <c r="T839" s="198"/>
      <c r="U839" s="196"/>
      <c r="V839" s="197"/>
      <c r="W839" s="197"/>
      <c r="X839" s="197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</row>
    <row r="840" spans="1:37" ht="11.25" customHeight="1">
      <c r="A840" s="205"/>
      <c r="B840" s="204"/>
      <c r="C840" s="196"/>
      <c r="D840" s="196"/>
      <c r="E840" s="196"/>
      <c r="F840" s="196"/>
      <c r="G840" s="196"/>
      <c r="H840" s="202"/>
      <c r="I840" s="203"/>
      <c r="J840" s="202"/>
      <c r="K840" s="201"/>
      <c r="L840" s="196"/>
      <c r="M840" s="196"/>
      <c r="N840" s="200"/>
      <c r="O840" s="200"/>
      <c r="P840" s="199"/>
      <c r="Q840" s="198"/>
      <c r="R840" s="198"/>
      <c r="S840" s="198"/>
      <c r="T840" s="198"/>
      <c r="U840" s="196"/>
      <c r="V840" s="197"/>
      <c r="W840" s="197"/>
      <c r="X840" s="197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</row>
    <row r="841" spans="1:37" ht="11.25" customHeight="1">
      <c r="A841" s="205"/>
      <c r="B841" s="204"/>
      <c r="C841" s="196"/>
      <c r="D841" s="196"/>
      <c r="E841" s="196"/>
      <c r="F841" s="196"/>
      <c r="G841" s="196"/>
      <c r="H841" s="202"/>
      <c r="I841" s="203"/>
      <c r="J841" s="202"/>
      <c r="K841" s="201"/>
      <c r="L841" s="196"/>
      <c r="M841" s="196"/>
      <c r="N841" s="200"/>
      <c r="O841" s="200"/>
      <c r="P841" s="199"/>
      <c r="Q841" s="198"/>
      <c r="R841" s="198"/>
      <c r="S841" s="198"/>
      <c r="T841" s="198"/>
      <c r="U841" s="196"/>
      <c r="V841" s="197"/>
      <c r="W841" s="197"/>
      <c r="X841" s="197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</row>
    <row r="842" spans="1:37" ht="11.25" customHeight="1">
      <c r="A842" s="205"/>
      <c r="B842" s="204"/>
      <c r="C842" s="196"/>
      <c r="D842" s="196"/>
      <c r="E842" s="196"/>
      <c r="F842" s="196"/>
      <c r="G842" s="196"/>
      <c r="H842" s="202"/>
      <c r="I842" s="203"/>
      <c r="J842" s="202"/>
      <c r="K842" s="201"/>
      <c r="L842" s="196"/>
      <c r="M842" s="196"/>
      <c r="N842" s="200"/>
      <c r="O842" s="200"/>
      <c r="P842" s="199"/>
      <c r="Q842" s="198"/>
      <c r="R842" s="198"/>
      <c r="S842" s="198"/>
      <c r="T842" s="198"/>
      <c r="U842" s="196"/>
      <c r="V842" s="197"/>
      <c r="W842" s="197"/>
      <c r="X842" s="197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</row>
    <row r="843" spans="1:37" ht="11.25" customHeight="1">
      <c r="A843" s="205"/>
      <c r="B843" s="204"/>
      <c r="C843" s="196"/>
      <c r="D843" s="196"/>
      <c r="E843" s="196"/>
      <c r="F843" s="196"/>
      <c r="G843" s="196"/>
      <c r="H843" s="202"/>
      <c r="I843" s="203"/>
      <c r="J843" s="202"/>
      <c r="K843" s="201"/>
      <c r="L843" s="196"/>
      <c r="M843" s="196"/>
      <c r="N843" s="200"/>
      <c r="O843" s="200"/>
      <c r="P843" s="199"/>
      <c r="Q843" s="198"/>
      <c r="R843" s="198"/>
      <c r="S843" s="198"/>
      <c r="T843" s="198"/>
      <c r="U843" s="196"/>
      <c r="V843" s="197"/>
      <c r="W843" s="197"/>
      <c r="X843" s="197"/>
      <c r="Y843" s="196"/>
      <c r="Z843" s="196"/>
      <c r="AA843" s="196"/>
      <c r="AB843" s="196"/>
      <c r="AC843" s="196"/>
      <c r="AD843" s="196"/>
      <c r="AE843" s="196"/>
      <c r="AF843" s="196"/>
      <c r="AG843" s="196"/>
      <c r="AH843" s="196"/>
      <c r="AI843" s="196"/>
      <c r="AJ843" s="196"/>
      <c r="AK843" s="196"/>
    </row>
    <row r="844" spans="1:37" ht="11.25" customHeight="1">
      <c r="A844" s="205"/>
      <c r="B844" s="204"/>
      <c r="C844" s="196"/>
      <c r="D844" s="196"/>
      <c r="E844" s="196"/>
      <c r="F844" s="196"/>
      <c r="G844" s="196"/>
      <c r="H844" s="202"/>
      <c r="I844" s="203"/>
      <c r="J844" s="202"/>
      <c r="K844" s="201"/>
      <c r="L844" s="196"/>
      <c r="M844" s="196"/>
      <c r="N844" s="200"/>
      <c r="O844" s="200"/>
      <c r="P844" s="199"/>
      <c r="Q844" s="198"/>
      <c r="R844" s="198"/>
      <c r="S844" s="198"/>
      <c r="T844" s="198"/>
      <c r="U844" s="196"/>
      <c r="V844" s="197"/>
      <c r="W844" s="197"/>
      <c r="X844" s="197"/>
      <c r="Y844" s="196"/>
      <c r="Z844" s="196"/>
      <c r="AA844" s="196"/>
      <c r="AB844" s="196"/>
      <c r="AC844" s="196"/>
      <c r="AD844" s="196"/>
      <c r="AE844" s="196"/>
      <c r="AF844" s="196"/>
      <c r="AG844" s="196"/>
      <c r="AH844" s="196"/>
      <c r="AI844" s="196"/>
      <c r="AJ844" s="196"/>
      <c r="AK844" s="196"/>
    </row>
    <row r="845" spans="1:37" ht="11.25" customHeight="1">
      <c r="A845" s="205"/>
      <c r="B845" s="204"/>
      <c r="C845" s="196"/>
      <c r="D845" s="196"/>
      <c r="E845" s="196"/>
      <c r="F845" s="196"/>
      <c r="G845" s="196"/>
      <c r="H845" s="202"/>
      <c r="I845" s="203"/>
      <c r="J845" s="202"/>
      <c r="K845" s="201"/>
      <c r="L845" s="196"/>
      <c r="M845" s="196"/>
      <c r="N845" s="200"/>
      <c r="O845" s="200"/>
      <c r="P845" s="199"/>
      <c r="Q845" s="198"/>
      <c r="R845" s="198"/>
      <c r="S845" s="198"/>
      <c r="T845" s="198"/>
      <c r="U845" s="196"/>
      <c r="V845" s="197"/>
      <c r="W845" s="197"/>
      <c r="X845" s="197"/>
      <c r="Y845" s="196"/>
      <c r="Z845" s="196"/>
      <c r="AA845" s="196"/>
      <c r="AB845" s="196"/>
      <c r="AC845" s="196"/>
      <c r="AD845" s="196"/>
      <c r="AE845" s="196"/>
      <c r="AF845" s="196"/>
      <c r="AG845" s="196"/>
      <c r="AH845" s="196"/>
      <c r="AI845" s="196"/>
      <c r="AJ845" s="196"/>
      <c r="AK845" s="196"/>
    </row>
    <row r="846" spans="1:37" ht="11.25" customHeight="1">
      <c r="A846" s="205"/>
      <c r="B846" s="204"/>
      <c r="C846" s="196"/>
      <c r="D846" s="196"/>
      <c r="E846" s="196"/>
      <c r="F846" s="196"/>
      <c r="G846" s="196"/>
      <c r="H846" s="202"/>
      <c r="I846" s="203"/>
      <c r="J846" s="202"/>
      <c r="K846" s="201"/>
      <c r="L846" s="196"/>
      <c r="M846" s="196"/>
      <c r="N846" s="200"/>
      <c r="O846" s="200"/>
      <c r="P846" s="199"/>
      <c r="Q846" s="198"/>
      <c r="R846" s="198"/>
      <c r="S846" s="198"/>
      <c r="T846" s="198"/>
      <c r="U846" s="196"/>
      <c r="V846" s="197"/>
      <c r="W846" s="197"/>
      <c r="X846" s="197"/>
      <c r="Y846" s="196"/>
      <c r="Z846" s="196"/>
      <c r="AA846" s="196"/>
      <c r="AB846" s="196"/>
      <c r="AC846" s="196"/>
      <c r="AD846" s="196"/>
      <c r="AE846" s="196"/>
      <c r="AF846" s="196"/>
      <c r="AG846" s="196"/>
      <c r="AH846" s="196"/>
      <c r="AI846" s="196"/>
      <c r="AJ846" s="196"/>
      <c r="AK846" s="196"/>
    </row>
    <row r="847" spans="1:37" ht="11.25" customHeight="1">
      <c r="A847" s="205"/>
      <c r="B847" s="204"/>
      <c r="C847" s="196"/>
      <c r="D847" s="196"/>
      <c r="E847" s="196"/>
      <c r="F847" s="196"/>
      <c r="G847" s="196"/>
      <c r="H847" s="202"/>
      <c r="I847" s="203"/>
      <c r="J847" s="202"/>
      <c r="K847" s="201"/>
      <c r="L847" s="196"/>
      <c r="M847" s="196"/>
      <c r="N847" s="200"/>
      <c r="O847" s="200"/>
      <c r="P847" s="199"/>
      <c r="Q847" s="198"/>
      <c r="R847" s="198"/>
      <c r="S847" s="198"/>
      <c r="T847" s="198"/>
      <c r="U847" s="196"/>
      <c r="V847" s="197"/>
      <c r="W847" s="197"/>
      <c r="X847" s="197"/>
      <c r="Y847" s="196"/>
      <c r="Z847" s="196"/>
      <c r="AA847" s="196"/>
      <c r="AB847" s="196"/>
      <c r="AC847" s="196"/>
      <c r="AD847" s="196"/>
      <c r="AE847" s="196"/>
      <c r="AF847" s="196"/>
      <c r="AG847" s="196"/>
      <c r="AH847" s="196"/>
      <c r="AI847" s="196"/>
      <c r="AJ847" s="196"/>
      <c r="AK847" s="196"/>
    </row>
    <row r="848" spans="1:37" ht="11.25" customHeight="1">
      <c r="A848" s="205"/>
      <c r="B848" s="204"/>
      <c r="C848" s="196"/>
      <c r="D848" s="196"/>
      <c r="E848" s="196"/>
      <c r="F848" s="196"/>
      <c r="G848" s="196"/>
      <c r="H848" s="202"/>
      <c r="I848" s="203"/>
      <c r="J848" s="202"/>
      <c r="K848" s="201"/>
      <c r="L848" s="196"/>
      <c r="M848" s="196"/>
      <c r="N848" s="200"/>
      <c r="O848" s="200"/>
      <c r="P848" s="199"/>
      <c r="Q848" s="198"/>
      <c r="R848" s="198"/>
      <c r="S848" s="198"/>
      <c r="T848" s="198"/>
      <c r="U848" s="196"/>
      <c r="V848" s="197"/>
      <c r="W848" s="197"/>
      <c r="X848" s="197"/>
      <c r="Y848" s="196"/>
      <c r="Z848" s="196"/>
      <c r="AA848" s="196"/>
      <c r="AB848" s="196"/>
      <c r="AC848" s="196"/>
      <c r="AD848" s="196"/>
      <c r="AE848" s="196"/>
      <c r="AF848" s="196"/>
      <c r="AG848" s="196"/>
      <c r="AH848" s="196"/>
      <c r="AI848" s="196"/>
      <c r="AJ848" s="196"/>
      <c r="AK848" s="196"/>
    </row>
    <row r="849" spans="1:37" ht="11.25" customHeight="1">
      <c r="A849" s="205"/>
      <c r="B849" s="204"/>
      <c r="C849" s="196"/>
      <c r="D849" s="196"/>
      <c r="E849" s="196"/>
      <c r="F849" s="196"/>
      <c r="G849" s="196"/>
      <c r="H849" s="202"/>
      <c r="I849" s="203"/>
      <c r="J849" s="202"/>
      <c r="K849" s="201"/>
      <c r="L849" s="196"/>
      <c r="M849" s="196"/>
      <c r="N849" s="200"/>
      <c r="O849" s="200"/>
      <c r="P849" s="199"/>
      <c r="Q849" s="198"/>
      <c r="R849" s="198"/>
      <c r="S849" s="198"/>
      <c r="T849" s="198"/>
      <c r="U849" s="196"/>
      <c r="V849" s="197"/>
      <c r="W849" s="197"/>
      <c r="X849" s="197"/>
      <c r="Y849" s="196"/>
      <c r="Z849" s="196"/>
      <c r="AA849" s="196"/>
      <c r="AB849" s="196"/>
      <c r="AC849" s="196"/>
      <c r="AD849" s="196"/>
      <c r="AE849" s="196"/>
      <c r="AF849" s="196"/>
      <c r="AG849" s="196"/>
      <c r="AH849" s="196"/>
      <c r="AI849" s="196"/>
      <c r="AJ849" s="196"/>
      <c r="AK849" s="196"/>
    </row>
    <row r="850" spans="1:37" ht="11.25" customHeight="1">
      <c r="A850" s="205"/>
      <c r="B850" s="204"/>
      <c r="C850" s="196"/>
      <c r="D850" s="196"/>
      <c r="E850" s="196"/>
      <c r="F850" s="196"/>
      <c r="G850" s="196"/>
      <c r="H850" s="202"/>
      <c r="I850" s="203"/>
      <c r="J850" s="202"/>
      <c r="K850" s="201"/>
      <c r="L850" s="196"/>
      <c r="M850" s="196"/>
      <c r="N850" s="200"/>
      <c r="O850" s="200"/>
      <c r="P850" s="199"/>
      <c r="Q850" s="198"/>
      <c r="R850" s="198"/>
      <c r="S850" s="198"/>
      <c r="T850" s="198"/>
      <c r="U850" s="196"/>
      <c r="V850" s="197"/>
      <c r="W850" s="197"/>
      <c r="X850" s="197"/>
      <c r="Y850" s="196"/>
      <c r="Z850" s="196"/>
      <c r="AA850" s="196"/>
      <c r="AB850" s="196"/>
      <c r="AC850" s="196"/>
      <c r="AD850" s="196"/>
      <c r="AE850" s="196"/>
      <c r="AF850" s="196"/>
      <c r="AG850" s="196"/>
      <c r="AH850" s="196"/>
      <c r="AI850" s="196"/>
      <c r="AJ850" s="196"/>
      <c r="AK850" s="196"/>
    </row>
    <row r="851" spans="1:37" ht="11.25" customHeight="1">
      <c r="A851" s="205"/>
      <c r="B851" s="204"/>
      <c r="C851" s="196"/>
      <c r="D851" s="196"/>
      <c r="E851" s="196"/>
      <c r="F851" s="196"/>
      <c r="G851" s="196"/>
      <c r="H851" s="202"/>
      <c r="I851" s="203"/>
      <c r="J851" s="202"/>
      <c r="K851" s="201"/>
      <c r="L851" s="196"/>
      <c r="M851" s="196"/>
      <c r="N851" s="200"/>
      <c r="O851" s="200"/>
      <c r="P851" s="199"/>
      <c r="Q851" s="198"/>
      <c r="R851" s="198"/>
      <c r="S851" s="198"/>
      <c r="T851" s="198"/>
      <c r="U851" s="196"/>
      <c r="V851" s="197"/>
      <c r="W851" s="197"/>
      <c r="X851" s="197"/>
      <c r="Y851" s="196"/>
      <c r="Z851" s="196"/>
      <c r="AA851" s="196"/>
      <c r="AB851" s="196"/>
      <c r="AC851" s="196"/>
      <c r="AD851" s="196"/>
      <c r="AE851" s="196"/>
      <c r="AF851" s="196"/>
      <c r="AG851" s="196"/>
      <c r="AH851" s="196"/>
      <c r="AI851" s="196"/>
      <c r="AJ851" s="196"/>
      <c r="AK851" s="196"/>
    </row>
    <row r="852" spans="1:37" ht="11.25" customHeight="1">
      <c r="A852" s="205"/>
      <c r="B852" s="204"/>
      <c r="C852" s="196"/>
      <c r="D852" s="196"/>
      <c r="E852" s="196"/>
      <c r="F852" s="196"/>
      <c r="G852" s="196"/>
      <c r="H852" s="202"/>
      <c r="I852" s="203"/>
      <c r="J852" s="202"/>
      <c r="K852" s="201"/>
      <c r="L852" s="196"/>
      <c r="M852" s="196"/>
      <c r="N852" s="200"/>
      <c r="O852" s="200"/>
      <c r="P852" s="199"/>
      <c r="Q852" s="198"/>
      <c r="R852" s="198"/>
      <c r="S852" s="198"/>
      <c r="T852" s="198"/>
      <c r="U852" s="196"/>
      <c r="V852" s="197"/>
      <c r="W852" s="197"/>
      <c r="X852" s="197"/>
      <c r="Y852" s="196"/>
      <c r="Z852" s="196"/>
      <c r="AA852" s="196"/>
      <c r="AB852" s="196"/>
      <c r="AC852" s="196"/>
      <c r="AD852" s="196"/>
      <c r="AE852" s="196"/>
      <c r="AF852" s="196"/>
      <c r="AG852" s="196"/>
      <c r="AH852" s="196"/>
      <c r="AI852" s="196"/>
      <c r="AJ852" s="196"/>
      <c r="AK852" s="196"/>
    </row>
    <row r="853" spans="1:37" ht="11.25" customHeight="1">
      <c r="A853" s="205"/>
      <c r="B853" s="204"/>
      <c r="C853" s="196"/>
      <c r="D853" s="196"/>
      <c r="E853" s="196"/>
      <c r="F853" s="196"/>
      <c r="G853" s="196"/>
      <c r="H853" s="202"/>
      <c r="I853" s="203"/>
      <c r="J853" s="202"/>
      <c r="K853" s="201"/>
      <c r="L853" s="196"/>
      <c r="M853" s="196"/>
      <c r="N853" s="200"/>
      <c r="O853" s="200"/>
      <c r="P853" s="199"/>
      <c r="Q853" s="198"/>
      <c r="R853" s="198"/>
      <c r="S853" s="198"/>
      <c r="T853" s="198"/>
      <c r="U853" s="196"/>
      <c r="V853" s="197"/>
      <c r="W853" s="197"/>
      <c r="X853" s="197"/>
      <c r="Y853" s="196"/>
      <c r="Z853" s="196"/>
      <c r="AA853" s="196"/>
      <c r="AB853" s="196"/>
      <c r="AC853" s="196"/>
      <c r="AD853" s="196"/>
      <c r="AE853" s="196"/>
      <c r="AF853" s="196"/>
      <c r="AG853" s="196"/>
      <c r="AH853" s="196"/>
      <c r="AI853" s="196"/>
      <c r="AJ853" s="196"/>
      <c r="AK853" s="196"/>
    </row>
    <row r="854" spans="1:37" ht="11.25" customHeight="1">
      <c r="A854" s="205"/>
      <c r="B854" s="204"/>
      <c r="C854" s="196"/>
      <c r="D854" s="196"/>
      <c r="E854" s="196"/>
      <c r="F854" s="196"/>
      <c r="G854" s="196"/>
      <c r="H854" s="202"/>
      <c r="I854" s="203"/>
      <c r="J854" s="202"/>
      <c r="K854" s="201"/>
      <c r="L854" s="196"/>
      <c r="M854" s="196"/>
      <c r="N854" s="200"/>
      <c r="O854" s="200"/>
      <c r="P854" s="199"/>
      <c r="Q854" s="198"/>
      <c r="R854" s="198"/>
      <c r="S854" s="198"/>
      <c r="T854" s="198"/>
      <c r="U854" s="196"/>
      <c r="V854" s="197"/>
      <c r="W854" s="197"/>
      <c r="X854" s="197"/>
      <c r="Y854" s="196"/>
      <c r="Z854" s="196"/>
      <c r="AA854" s="196"/>
      <c r="AB854" s="196"/>
      <c r="AC854" s="196"/>
      <c r="AD854" s="196"/>
      <c r="AE854" s="196"/>
      <c r="AF854" s="196"/>
      <c r="AG854" s="196"/>
      <c r="AH854" s="196"/>
      <c r="AI854" s="196"/>
      <c r="AJ854" s="196"/>
      <c r="AK854" s="196"/>
    </row>
    <row r="855" spans="1:37" ht="11.25" customHeight="1">
      <c r="A855" s="205"/>
      <c r="B855" s="204"/>
      <c r="C855" s="196"/>
      <c r="D855" s="196"/>
      <c r="E855" s="196"/>
      <c r="F855" s="196"/>
      <c r="G855" s="196"/>
      <c r="H855" s="202"/>
      <c r="I855" s="203"/>
      <c r="J855" s="202"/>
      <c r="K855" s="201"/>
      <c r="L855" s="196"/>
      <c r="M855" s="196"/>
      <c r="N855" s="200"/>
      <c r="O855" s="200"/>
      <c r="P855" s="199"/>
      <c r="Q855" s="198"/>
      <c r="R855" s="198"/>
      <c r="S855" s="198"/>
      <c r="T855" s="198"/>
      <c r="U855" s="196"/>
      <c r="V855" s="197"/>
      <c r="W855" s="197"/>
      <c r="X855" s="197"/>
      <c r="Y855" s="196"/>
      <c r="Z855" s="196"/>
      <c r="AA855" s="196"/>
      <c r="AB855" s="196"/>
      <c r="AC855" s="196"/>
      <c r="AD855" s="196"/>
      <c r="AE855" s="196"/>
      <c r="AF855" s="196"/>
      <c r="AG855" s="196"/>
      <c r="AH855" s="196"/>
      <c r="AI855" s="196"/>
      <c r="AJ855" s="196"/>
      <c r="AK855" s="196"/>
    </row>
    <row r="856" spans="1:37" ht="11.25" customHeight="1">
      <c r="A856" s="205"/>
      <c r="B856" s="204"/>
      <c r="C856" s="196"/>
      <c r="D856" s="196"/>
      <c r="E856" s="196"/>
      <c r="F856" s="196"/>
      <c r="G856" s="196"/>
      <c r="H856" s="202"/>
      <c r="I856" s="203"/>
      <c r="J856" s="202"/>
      <c r="K856" s="201"/>
      <c r="L856" s="196"/>
      <c r="M856" s="196"/>
      <c r="N856" s="200"/>
      <c r="O856" s="200"/>
      <c r="P856" s="199"/>
      <c r="Q856" s="198"/>
      <c r="R856" s="198"/>
      <c r="S856" s="198"/>
      <c r="T856" s="198"/>
      <c r="U856" s="196"/>
      <c r="V856" s="197"/>
      <c r="W856" s="197"/>
      <c r="X856" s="197"/>
      <c r="Y856" s="196"/>
      <c r="Z856" s="196"/>
      <c r="AA856" s="196"/>
      <c r="AB856" s="196"/>
      <c r="AC856" s="196"/>
      <c r="AD856" s="196"/>
      <c r="AE856" s="196"/>
      <c r="AF856" s="196"/>
      <c r="AG856" s="196"/>
      <c r="AH856" s="196"/>
      <c r="AI856" s="196"/>
      <c r="AJ856" s="196"/>
      <c r="AK856" s="196"/>
    </row>
    <row r="857" spans="1:37" ht="11.25" customHeight="1">
      <c r="A857" s="205"/>
      <c r="B857" s="204"/>
      <c r="C857" s="196"/>
      <c r="D857" s="196"/>
      <c r="E857" s="196"/>
      <c r="F857" s="196"/>
      <c r="G857" s="196"/>
      <c r="H857" s="202"/>
      <c r="I857" s="203"/>
      <c r="J857" s="202"/>
      <c r="K857" s="201"/>
      <c r="L857" s="196"/>
      <c r="M857" s="196"/>
      <c r="N857" s="200"/>
      <c r="O857" s="200"/>
      <c r="P857" s="199"/>
      <c r="Q857" s="198"/>
      <c r="R857" s="198"/>
      <c r="S857" s="198"/>
      <c r="T857" s="198"/>
      <c r="U857" s="196"/>
      <c r="V857" s="197"/>
      <c r="W857" s="197"/>
      <c r="X857" s="197"/>
      <c r="Y857" s="196"/>
      <c r="Z857" s="196"/>
      <c r="AA857" s="196"/>
      <c r="AB857" s="196"/>
      <c r="AC857" s="196"/>
      <c r="AD857" s="196"/>
      <c r="AE857" s="196"/>
      <c r="AF857" s="196"/>
      <c r="AG857" s="196"/>
      <c r="AH857" s="196"/>
      <c r="AI857" s="196"/>
      <c r="AJ857" s="196"/>
      <c r="AK857" s="196"/>
    </row>
    <row r="858" spans="1:37" ht="11.25" customHeight="1">
      <c r="A858" s="205"/>
      <c r="B858" s="204"/>
      <c r="C858" s="196"/>
      <c r="D858" s="196"/>
      <c r="E858" s="196"/>
      <c r="F858" s="196"/>
      <c r="G858" s="196"/>
      <c r="H858" s="202"/>
      <c r="I858" s="203"/>
      <c r="J858" s="202"/>
      <c r="K858" s="201"/>
      <c r="L858" s="196"/>
      <c r="M858" s="196"/>
      <c r="N858" s="200"/>
      <c r="O858" s="200"/>
      <c r="P858" s="199"/>
      <c r="Q858" s="198"/>
      <c r="R858" s="198"/>
      <c r="S858" s="198"/>
      <c r="T858" s="198"/>
      <c r="U858" s="196"/>
      <c r="V858" s="197"/>
      <c r="W858" s="197"/>
      <c r="X858" s="197"/>
      <c r="Y858" s="196"/>
      <c r="Z858" s="196"/>
      <c r="AA858" s="196"/>
      <c r="AB858" s="196"/>
      <c r="AC858" s="196"/>
      <c r="AD858" s="196"/>
      <c r="AE858" s="196"/>
      <c r="AF858" s="196"/>
      <c r="AG858" s="196"/>
      <c r="AH858" s="196"/>
      <c r="AI858" s="196"/>
      <c r="AJ858" s="196"/>
      <c r="AK858" s="196"/>
    </row>
    <row r="859" spans="1:37" ht="11.25" customHeight="1">
      <c r="A859" s="205"/>
      <c r="B859" s="204"/>
      <c r="C859" s="196"/>
      <c r="D859" s="196"/>
      <c r="E859" s="196"/>
      <c r="F859" s="196"/>
      <c r="G859" s="196"/>
      <c r="H859" s="202"/>
      <c r="I859" s="203"/>
      <c r="J859" s="202"/>
      <c r="K859" s="201"/>
      <c r="L859" s="196"/>
      <c r="M859" s="196"/>
      <c r="N859" s="200"/>
      <c r="O859" s="200"/>
      <c r="P859" s="199"/>
      <c r="Q859" s="198"/>
      <c r="R859" s="198"/>
      <c r="S859" s="198"/>
      <c r="T859" s="198"/>
      <c r="U859" s="196"/>
      <c r="V859" s="197"/>
      <c r="W859" s="197"/>
      <c r="X859" s="197"/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</row>
    <row r="860" spans="1:37" ht="11.25" customHeight="1">
      <c r="A860" s="205"/>
      <c r="B860" s="204"/>
      <c r="C860" s="196"/>
      <c r="D860" s="196"/>
      <c r="E860" s="196"/>
      <c r="F860" s="196"/>
      <c r="G860" s="196"/>
      <c r="H860" s="202"/>
      <c r="I860" s="203"/>
      <c r="J860" s="202"/>
      <c r="K860" s="201"/>
      <c r="L860" s="196"/>
      <c r="M860" s="196"/>
      <c r="N860" s="200"/>
      <c r="O860" s="200"/>
      <c r="P860" s="199"/>
      <c r="Q860" s="198"/>
      <c r="R860" s="198"/>
      <c r="S860" s="198"/>
      <c r="T860" s="198"/>
      <c r="U860" s="196"/>
      <c r="V860" s="197"/>
      <c r="W860" s="197"/>
      <c r="X860" s="197"/>
      <c r="Y860" s="196"/>
      <c r="Z860" s="196"/>
      <c r="AA860" s="196"/>
      <c r="AB860" s="196"/>
      <c r="AC860" s="196"/>
      <c r="AD860" s="196"/>
      <c r="AE860" s="196"/>
      <c r="AF860" s="196"/>
      <c r="AG860" s="196"/>
      <c r="AH860" s="196"/>
      <c r="AI860" s="196"/>
      <c r="AJ860" s="196"/>
      <c r="AK860" s="196"/>
    </row>
    <row r="861" spans="1:37" ht="11.25" customHeight="1">
      <c r="A861" s="205"/>
      <c r="B861" s="204"/>
      <c r="C861" s="196"/>
      <c r="D861" s="196"/>
      <c r="E861" s="196"/>
      <c r="F861" s="196"/>
      <c r="G861" s="196"/>
      <c r="H861" s="202"/>
      <c r="I861" s="203"/>
      <c r="J861" s="202"/>
      <c r="K861" s="201"/>
      <c r="L861" s="196"/>
      <c r="M861" s="196"/>
      <c r="N861" s="200"/>
      <c r="O861" s="200"/>
      <c r="P861" s="199"/>
      <c r="Q861" s="198"/>
      <c r="R861" s="198"/>
      <c r="S861" s="198"/>
      <c r="T861" s="198"/>
      <c r="U861" s="196"/>
      <c r="V861" s="197"/>
      <c r="W861" s="197"/>
      <c r="X861" s="197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</row>
    <row r="862" spans="1:37" ht="11.25" customHeight="1">
      <c r="A862" s="205"/>
      <c r="B862" s="204"/>
      <c r="C862" s="196"/>
      <c r="D862" s="196"/>
      <c r="E862" s="196"/>
      <c r="F862" s="196"/>
      <c r="G862" s="196"/>
      <c r="H862" s="202"/>
      <c r="I862" s="203"/>
      <c r="J862" s="202"/>
      <c r="K862" s="201"/>
      <c r="L862" s="196"/>
      <c r="M862" s="196"/>
      <c r="N862" s="200"/>
      <c r="O862" s="200"/>
      <c r="P862" s="199"/>
      <c r="Q862" s="198"/>
      <c r="R862" s="198"/>
      <c r="S862" s="198"/>
      <c r="T862" s="198"/>
      <c r="U862" s="196"/>
      <c r="V862" s="197"/>
      <c r="W862" s="197"/>
      <c r="X862" s="197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</row>
    <row r="863" spans="1:37" ht="11.25" customHeight="1">
      <c r="A863" s="205"/>
      <c r="B863" s="204"/>
      <c r="C863" s="196"/>
      <c r="D863" s="196"/>
      <c r="E863" s="196"/>
      <c r="F863" s="196"/>
      <c r="G863" s="196"/>
      <c r="H863" s="202"/>
      <c r="I863" s="203"/>
      <c r="J863" s="202"/>
      <c r="K863" s="201"/>
      <c r="L863" s="196"/>
      <c r="M863" s="196"/>
      <c r="N863" s="200"/>
      <c r="O863" s="200"/>
      <c r="P863" s="199"/>
      <c r="Q863" s="198"/>
      <c r="R863" s="198"/>
      <c r="S863" s="198"/>
      <c r="T863" s="198"/>
      <c r="U863" s="196"/>
      <c r="V863" s="197"/>
      <c r="W863" s="197"/>
      <c r="X863" s="197"/>
      <c r="Y863" s="196"/>
      <c r="Z863" s="196"/>
      <c r="AA863" s="196"/>
      <c r="AB863" s="196"/>
      <c r="AC863" s="196"/>
      <c r="AD863" s="196"/>
      <c r="AE863" s="196"/>
      <c r="AF863" s="196"/>
      <c r="AG863" s="196"/>
      <c r="AH863" s="196"/>
      <c r="AI863" s="196"/>
      <c r="AJ863" s="196"/>
      <c r="AK863" s="196"/>
    </row>
    <row r="864" spans="1:37" ht="11.25" customHeight="1">
      <c r="A864" s="205"/>
      <c r="B864" s="204"/>
      <c r="C864" s="196"/>
      <c r="D864" s="196"/>
      <c r="E864" s="196"/>
      <c r="F864" s="196"/>
      <c r="G864" s="196"/>
      <c r="H864" s="202"/>
      <c r="I864" s="203"/>
      <c r="J864" s="202"/>
      <c r="K864" s="201"/>
      <c r="L864" s="196"/>
      <c r="M864" s="196"/>
      <c r="N864" s="200"/>
      <c r="O864" s="200"/>
      <c r="P864" s="199"/>
      <c r="Q864" s="198"/>
      <c r="R864" s="198"/>
      <c r="S864" s="198"/>
      <c r="T864" s="198"/>
      <c r="U864" s="196"/>
      <c r="V864" s="197"/>
      <c r="W864" s="197"/>
      <c r="X864" s="197"/>
      <c r="Y864" s="196"/>
      <c r="Z864" s="196"/>
      <c r="AA864" s="196"/>
      <c r="AB864" s="196"/>
      <c r="AC864" s="196"/>
      <c r="AD864" s="196"/>
      <c r="AE864" s="196"/>
      <c r="AF864" s="196"/>
      <c r="AG864" s="196"/>
      <c r="AH864" s="196"/>
      <c r="AI864" s="196"/>
      <c r="AJ864" s="196"/>
      <c r="AK864" s="196"/>
    </row>
    <row r="865" spans="1:37" ht="11.25" customHeight="1">
      <c r="A865" s="205"/>
      <c r="B865" s="204"/>
      <c r="C865" s="196"/>
      <c r="D865" s="196"/>
      <c r="E865" s="196"/>
      <c r="F865" s="196"/>
      <c r="G865" s="196"/>
      <c r="H865" s="202"/>
      <c r="I865" s="203"/>
      <c r="J865" s="202"/>
      <c r="K865" s="201"/>
      <c r="L865" s="196"/>
      <c r="M865" s="196"/>
      <c r="N865" s="200"/>
      <c r="O865" s="200"/>
      <c r="P865" s="199"/>
      <c r="Q865" s="198"/>
      <c r="R865" s="198"/>
      <c r="S865" s="198"/>
      <c r="T865" s="198"/>
      <c r="U865" s="196"/>
      <c r="V865" s="197"/>
      <c r="W865" s="197"/>
      <c r="X865" s="197"/>
      <c r="Y865" s="196"/>
      <c r="Z865" s="196"/>
      <c r="AA865" s="196"/>
      <c r="AB865" s="196"/>
      <c r="AC865" s="196"/>
      <c r="AD865" s="196"/>
      <c r="AE865" s="196"/>
      <c r="AF865" s="196"/>
      <c r="AG865" s="196"/>
      <c r="AH865" s="196"/>
      <c r="AI865" s="196"/>
      <c r="AJ865" s="196"/>
      <c r="AK865" s="196"/>
    </row>
    <row r="866" spans="1:37" ht="11.25" customHeight="1">
      <c r="A866" s="205"/>
      <c r="B866" s="204"/>
      <c r="C866" s="196"/>
      <c r="D866" s="196"/>
      <c r="E866" s="196"/>
      <c r="F866" s="196"/>
      <c r="G866" s="196"/>
      <c r="H866" s="202"/>
      <c r="I866" s="203"/>
      <c r="J866" s="202"/>
      <c r="K866" s="201"/>
      <c r="L866" s="196"/>
      <c r="M866" s="196"/>
      <c r="N866" s="200"/>
      <c r="O866" s="200"/>
      <c r="P866" s="199"/>
      <c r="Q866" s="198"/>
      <c r="R866" s="198"/>
      <c r="S866" s="198"/>
      <c r="T866" s="198"/>
      <c r="U866" s="196"/>
      <c r="V866" s="197"/>
      <c r="W866" s="197"/>
      <c r="X866" s="197"/>
      <c r="Y866" s="196"/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</row>
    <row r="867" spans="1:37" ht="11.25" customHeight="1">
      <c r="A867" s="205"/>
      <c r="B867" s="204"/>
      <c r="C867" s="196"/>
      <c r="D867" s="196"/>
      <c r="E867" s="196"/>
      <c r="F867" s="196"/>
      <c r="G867" s="196"/>
      <c r="H867" s="202"/>
      <c r="I867" s="203"/>
      <c r="J867" s="202"/>
      <c r="K867" s="201"/>
      <c r="L867" s="196"/>
      <c r="M867" s="196"/>
      <c r="N867" s="200"/>
      <c r="O867" s="200"/>
      <c r="P867" s="199"/>
      <c r="Q867" s="198"/>
      <c r="R867" s="198"/>
      <c r="S867" s="198"/>
      <c r="T867" s="198"/>
      <c r="U867" s="196"/>
      <c r="V867" s="197"/>
      <c r="W867" s="197"/>
      <c r="X867" s="197"/>
      <c r="Y867" s="196"/>
      <c r="Z867" s="196"/>
      <c r="AA867" s="196"/>
      <c r="AB867" s="196"/>
      <c r="AC867" s="196"/>
      <c r="AD867" s="196"/>
      <c r="AE867" s="196"/>
      <c r="AF867" s="196"/>
      <c r="AG867" s="196"/>
      <c r="AH867" s="196"/>
      <c r="AI867" s="196"/>
      <c r="AJ867" s="196"/>
      <c r="AK867" s="196"/>
    </row>
    <row r="868" spans="1:37" ht="11.25" customHeight="1">
      <c r="A868" s="205"/>
      <c r="B868" s="204"/>
      <c r="C868" s="196"/>
      <c r="D868" s="196"/>
      <c r="E868" s="196"/>
      <c r="F868" s="196"/>
      <c r="G868" s="196"/>
      <c r="H868" s="202"/>
      <c r="I868" s="203"/>
      <c r="J868" s="202"/>
      <c r="K868" s="201"/>
      <c r="L868" s="196"/>
      <c r="M868" s="196"/>
      <c r="N868" s="200"/>
      <c r="O868" s="200"/>
      <c r="P868" s="199"/>
      <c r="Q868" s="198"/>
      <c r="R868" s="198"/>
      <c r="S868" s="198"/>
      <c r="T868" s="198"/>
      <c r="U868" s="196"/>
      <c r="V868" s="197"/>
      <c r="W868" s="197"/>
      <c r="X868" s="197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</row>
    <row r="869" spans="1:37" ht="11.25" customHeight="1">
      <c r="A869" s="205"/>
      <c r="B869" s="204"/>
      <c r="C869" s="196"/>
      <c r="D869" s="196"/>
      <c r="E869" s="196"/>
      <c r="F869" s="196"/>
      <c r="G869" s="196"/>
      <c r="H869" s="202"/>
      <c r="I869" s="203"/>
      <c r="J869" s="202"/>
      <c r="K869" s="201"/>
      <c r="L869" s="196"/>
      <c r="M869" s="196"/>
      <c r="N869" s="200"/>
      <c r="O869" s="200"/>
      <c r="P869" s="199"/>
      <c r="Q869" s="198"/>
      <c r="R869" s="198"/>
      <c r="S869" s="198"/>
      <c r="T869" s="198"/>
      <c r="U869" s="196"/>
      <c r="V869" s="197"/>
      <c r="W869" s="197"/>
      <c r="X869" s="197"/>
      <c r="Y869" s="196"/>
      <c r="Z869" s="196"/>
      <c r="AA869" s="196"/>
      <c r="AB869" s="196"/>
      <c r="AC869" s="196"/>
      <c r="AD869" s="196"/>
      <c r="AE869" s="196"/>
      <c r="AF869" s="196"/>
      <c r="AG869" s="196"/>
      <c r="AH869" s="196"/>
      <c r="AI869" s="196"/>
      <c r="AJ869" s="196"/>
      <c r="AK869" s="196"/>
    </row>
    <row r="870" spans="1:37" ht="11.25" customHeight="1">
      <c r="A870" s="205"/>
      <c r="B870" s="204"/>
      <c r="C870" s="196"/>
      <c r="D870" s="196"/>
      <c r="E870" s="196"/>
      <c r="F870" s="196"/>
      <c r="G870" s="196"/>
      <c r="H870" s="202"/>
      <c r="I870" s="203"/>
      <c r="J870" s="202"/>
      <c r="K870" s="201"/>
      <c r="L870" s="196"/>
      <c r="M870" s="196"/>
      <c r="N870" s="200"/>
      <c r="O870" s="200"/>
      <c r="P870" s="199"/>
      <c r="Q870" s="198"/>
      <c r="R870" s="198"/>
      <c r="S870" s="198"/>
      <c r="T870" s="198"/>
      <c r="U870" s="196"/>
      <c r="V870" s="197"/>
      <c r="W870" s="197"/>
      <c r="X870" s="197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</row>
    <row r="871" spans="1:37" ht="11.25" customHeight="1">
      <c r="A871" s="205"/>
      <c r="B871" s="204"/>
      <c r="C871" s="196"/>
      <c r="D871" s="196"/>
      <c r="E871" s="196"/>
      <c r="F871" s="196"/>
      <c r="G871" s="196"/>
      <c r="H871" s="202"/>
      <c r="I871" s="203"/>
      <c r="J871" s="202"/>
      <c r="K871" s="201"/>
      <c r="L871" s="196"/>
      <c r="M871" s="196"/>
      <c r="N871" s="200"/>
      <c r="O871" s="200"/>
      <c r="P871" s="199"/>
      <c r="Q871" s="198"/>
      <c r="R871" s="198"/>
      <c r="S871" s="198"/>
      <c r="T871" s="198"/>
      <c r="U871" s="196"/>
      <c r="V871" s="197"/>
      <c r="W871" s="197"/>
      <c r="X871" s="197"/>
      <c r="Y871" s="196"/>
      <c r="Z871" s="196"/>
      <c r="AA871" s="196"/>
      <c r="AB871" s="196"/>
      <c r="AC871" s="196"/>
      <c r="AD871" s="196"/>
      <c r="AE871" s="196"/>
      <c r="AF871" s="196"/>
      <c r="AG871" s="196"/>
      <c r="AH871" s="196"/>
      <c r="AI871" s="196"/>
      <c r="AJ871" s="196"/>
      <c r="AK871" s="196"/>
    </row>
    <row r="872" spans="1:37" ht="11.25" customHeight="1">
      <c r="A872" s="205"/>
      <c r="B872" s="204"/>
      <c r="C872" s="196"/>
      <c r="D872" s="196"/>
      <c r="E872" s="196"/>
      <c r="F872" s="196"/>
      <c r="G872" s="196"/>
      <c r="H872" s="202"/>
      <c r="I872" s="203"/>
      <c r="J872" s="202"/>
      <c r="K872" s="201"/>
      <c r="L872" s="196"/>
      <c r="M872" s="196"/>
      <c r="N872" s="200"/>
      <c r="O872" s="200"/>
      <c r="P872" s="199"/>
      <c r="Q872" s="198"/>
      <c r="R872" s="198"/>
      <c r="S872" s="198"/>
      <c r="T872" s="198"/>
      <c r="U872" s="196"/>
      <c r="V872" s="197"/>
      <c r="W872" s="197"/>
      <c r="X872" s="197"/>
      <c r="Y872" s="196"/>
      <c r="Z872" s="196"/>
      <c r="AA872" s="196"/>
      <c r="AB872" s="196"/>
      <c r="AC872" s="196"/>
      <c r="AD872" s="196"/>
      <c r="AE872" s="196"/>
      <c r="AF872" s="196"/>
      <c r="AG872" s="196"/>
      <c r="AH872" s="196"/>
      <c r="AI872" s="196"/>
      <c r="AJ872" s="196"/>
      <c r="AK872" s="196"/>
    </row>
    <row r="873" spans="1:37" ht="11.25" customHeight="1">
      <c r="A873" s="205"/>
      <c r="B873" s="204"/>
      <c r="C873" s="196"/>
      <c r="D873" s="196"/>
      <c r="E873" s="196"/>
      <c r="F873" s="196"/>
      <c r="G873" s="196"/>
      <c r="H873" s="202"/>
      <c r="I873" s="203"/>
      <c r="J873" s="202"/>
      <c r="K873" s="201"/>
      <c r="L873" s="196"/>
      <c r="M873" s="196"/>
      <c r="N873" s="200"/>
      <c r="O873" s="200"/>
      <c r="P873" s="199"/>
      <c r="Q873" s="198"/>
      <c r="R873" s="198"/>
      <c r="S873" s="198"/>
      <c r="T873" s="198"/>
      <c r="U873" s="196"/>
      <c r="V873" s="197"/>
      <c r="W873" s="197"/>
      <c r="X873" s="197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</row>
    <row r="874" spans="1:37" ht="11.25" customHeight="1">
      <c r="A874" s="205"/>
      <c r="B874" s="204"/>
      <c r="C874" s="196"/>
      <c r="D874" s="196"/>
      <c r="E874" s="196"/>
      <c r="F874" s="196"/>
      <c r="G874" s="196"/>
      <c r="H874" s="202"/>
      <c r="I874" s="203"/>
      <c r="J874" s="202"/>
      <c r="K874" s="201"/>
      <c r="L874" s="196"/>
      <c r="M874" s="196"/>
      <c r="N874" s="200"/>
      <c r="O874" s="200"/>
      <c r="P874" s="199"/>
      <c r="Q874" s="198"/>
      <c r="R874" s="198"/>
      <c r="S874" s="198"/>
      <c r="T874" s="198"/>
      <c r="U874" s="196"/>
      <c r="V874" s="197"/>
      <c r="W874" s="197"/>
      <c r="X874" s="197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</row>
    <row r="875" spans="1:37" ht="11.25" customHeight="1">
      <c r="A875" s="205"/>
      <c r="B875" s="204"/>
      <c r="C875" s="196"/>
      <c r="D875" s="196"/>
      <c r="E875" s="196"/>
      <c r="F875" s="196"/>
      <c r="G875" s="196"/>
      <c r="H875" s="202"/>
      <c r="I875" s="203"/>
      <c r="J875" s="202"/>
      <c r="K875" s="201"/>
      <c r="L875" s="196"/>
      <c r="M875" s="196"/>
      <c r="N875" s="200"/>
      <c r="O875" s="200"/>
      <c r="P875" s="199"/>
      <c r="Q875" s="198"/>
      <c r="R875" s="198"/>
      <c r="S875" s="198"/>
      <c r="T875" s="198"/>
      <c r="U875" s="196"/>
      <c r="V875" s="197"/>
      <c r="W875" s="197"/>
      <c r="X875" s="197"/>
      <c r="Y875" s="196"/>
      <c r="Z875" s="196"/>
      <c r="AA875" s="196"/>
      <c r="AB875" s="196"/>
      <c r="AC875" s="196"/>
      <c r="AD875" s="196"/>
      <c r="AE875" s="196"/>
      <c r="AF875" s="196"/>
      <c r="AG875" s="196"/>
      <c r="AH875" s="196"/>
      <c r="AI875" s="196"/>
      <c r="AJ875" s="196"/>
      <c r="AK875" s="196"/>
    </row>
    <row r="876" spans="1:37" ht="11.25" customHeight="1">
      <c r="A876" s="205"/>
      <c r="B876" s="204"/>
      <c r="C876" s="196"/>
      <c r="D876" s="196"/>
      <c r="E876" s="196"/>
      <c r="F876" s="196"/>
      <c r="G876" s="196"/>
      <c r="H876" s="202"/>
      <c r="I876" s="203"/>
      <c r="J876" s="202"/>
      <c r="K876" s="201"/>
      <c r="L876" s="196"/>
      <c r="M876" s="196"/>
      <c r="N876" s="200"/>
      <c r="O876" s="200"/>
      <c r="P876" s="199"/>
      <c r="Q876" s="198"/>
      <c r="R876" s="198"/>
      <c r="S876" s="198"/>
      <c r="T876" s="198"/>
      <c r="U876" s="196"/>
      <c r="V876" s="197"/>
      <c r="W876" s="197"/>
      <c r="X876" s="197"/>
      <c r="Y876" s="196"/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</row>
    <row r="877" spans="1:37" ht="11.25" customHeight="1">
      <c r="A877" s="205"/>
      <c r="B877" s="204"/>
      <c r="C877" s="196"/>
      <c r="D877" s="196"/>
      <c r="E877" s="196"/>
      <c r="F877" s="196"/>
      <c r="G877" s="196"/>
      <c r="H877" s="202"/>
      <c r="I877" s="203"/>
      <c r="J877" s="202"/>
      <c r="K877" s="201"/>
      <c r="L877" s="196"/>
      <c r="M877" s="196"/>
      <c r="N877" s="200"/>
      <c r="O877" s="200"/>
      <c r="P877" s="199"/>
      <c r="Q877" s="198"/>
      <c r="R877" s="198"/>
      <c r="S877" s="198"/>
      <c r="T877" s="198"/>
      <c r="U877" s="196"/>
      <c r="V877" s="197"/>
      <c r="W877" s="197"/>
      <c r="X877" s="197"/>
      <c r="Y877" s="196"/>
      <c r="Z877" s="196"/>
      <c r="AA877" s="196"/>
      <c r="AB877" s="196"/>
      <c r="AC877" s="196"/>
      <c r="AD877" s="196"/>
      <c r="AE877" s="196"/>
      <c r="AF877" s="196"/>
      <c r="AG877" s="196"/>
      <c r="AH877" s="196"/>
      <c r="AI877" s="196"/>
      <c r="AJ877" s="196"/>
      <c r="AK877" s="196"/>
    </row>
    <row r="878" spans="1:37" ht="11.25" customHeight="1">
      <c r="A878" s="205"/>
      <c r="B878" s="204"/>
      <c r="C878" s="196"/>
      <c r="D878" s="196"/>
      <c r="E878" s="196"/>
      <c r="F878" s="196"/>
      <c r="G878" s="196"/>
      <c r="H878" s="202"/>
      <c r="I878" s="203"/>
      <c r="J878" s="202"/>
      <c r="K878" s="201"/>
      <c r="L878" s="196"/>
      <c r="M878" s="196"/>
      <c r="N878" s="200"/>
      <c r="O878" s="200"/>
      <c r="P878" s="199"/>
      <c r="Q878" s="198"/>
      <c r="R878" s="198"/>
      <c r="S878" s="198"/>
      <c r="T878" s="198"/>
      <c r="U878" s="196"/>
      <c r="V878" s="197"/>
      <c r="W878" s="197"/>
      <c r="X878" s="197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</row>
    <row r="879" spans="1:37" ht="11.25" customHeight="1">
      <c r="A879" s="205"/>
      <c r="B879" s="204"/>
      <c r="C879" s="196"/>
      <c r="D879" s="196"/>
      <c r="E879" s="196"/>
      <c r="F879" s="196"/>
      <c r="G879" s="196"/>
      <c r="H879" s="202"/>
      <c r="I879" s="203"/>
      <c r="J879" s="202"/>
      <c r="K879" s="201"/>
      <c r="L879" s="196"/>
      <c r="M879" s="196"/>
      <c r="N879" s="200"/>
      <c r="O879" s="200"/>
      <c r="P879" s="199"/>
      <c r="Q879" s="198"/>
      <c r="R879" s="198"/>
      <c r="S879" s="198"/>
      <c r="T879" s="198"/>
      <c r="U879" s="196"/>
      <c r="V879" s="197"/>
      <c r="W879" s="197"/>
      <c r="X879" s="197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6"/>
      <c r="AK879" s="196"/>
    </row>
    <row r="880" spans="1:37" ht="11.25" customHeight="1">
      <c r="A880" s="205"/>
      <c r="B880" s="204"/>
      <c r="C880" s="196"/>
      <c r="D880" s="196"/>
      <c r="E880" s="196"/>
      <c r="F880" s="196"/>
      <c r="G880" s="196"/>
      <c r="H880" s="202"/>
      <c r="I880" s="203"/>
      <c r="J880" s="202"/>
      <c r="K880" s="201"/>
      <c r="L880" s="196"/>
      <c r="M880" s="196"/>
      <c r="N880" s="200"/>
      <c r="O880" s="200"/>
      <c r="P880" s="199"/>
      <c r="Q880" s="198"/>
      <c r="R880" s="198"/>
      <c r="S880" s="198"/>
      <c r="T880" s="198"/>
      <c r="U880" s="196"/>
      <c r="V880" s="197"/>
      <c r="W880" s="197"/>
      <c r="X880" s="197"/>
      <c r="Y880" s="196"/>
      <c r="Z880" s="196"/>
      <c r="AA880" s="196"/>
      <c r="AB880" s="196"/>
      <c r="AC880" s="196"/>
      <c r="AD880" s="196"/>
      <c r="AE880" s="196"/>
      <c r="AF880" s="196"/>
      <c r="AG880" s="196"/>
      <c r="AH880" s="196"/>
      <c r="AI880" s="196"/>
      <c r="AJ880" s="196"/>
      <c r="AK880" s="196"/>
    </row>
    <row r="881" spans="1:37" ht="11.25" customHeight="1">
      <c r="A881" s="205"/>
      <c r="B881" s="204"/>
      <c r="C881" s="196"/>
      <c r="D881" s="196"/>
      <c r="E881" s="196"/>
      <c r="F881" s="196"/>
      <c r="G881" s="196"/>
      <c r="H881" s="202"/>
      <c r="I881" s="203"/>
      <c r="J881" s="202"/>
      <c r="K881" s="201"/>
      <c r="L881" s="196"/>
      <c r="M881" s="196"/>
      <c r="N881" s="200"/>
      <c r="O881" s="200"/>
      <c r="P881" s="199"/>
      <c r="Q881" s="198"/>
      <c r="R881" s="198"/>
      <c r="S881" s="198"/>
      <c r="T881" s="198"/>
      <c r="U881" s="196"/>
      <c r="V881" s="197"/>
      <c r="W881" s="197"/>
      <c r="X881" s="197"/>
      <c r="Y881" s="196"/>
      <c r="Z881" s="196"/>
      <c r="AA881" s="196"/>
      <c r="AB881" s="196"/>
      <c r="AC881" s="196"/>
      <c r="AD881" s="196"/>
      <c r="AE881" s="196"/>
      <c r="AF881" s="196"/>
      <c r="AG881" s="196"/>
      <c r="AH881" s="196"/>
      <c r="AI881" s="196"/>
      <c r="AJ881" s="196"/>
      <c r="AK881" s="196"/>
    </row>
    <row r="882" spans="1:37" ht="11.25" customHeight="1">
      <c r="A882" s="205"/>
      <c r="B882" s="204"/>
      <c r="C882" s="196"/>
      <c r="D882" s="196"/>
      <c r="E882" s="196"/>
      <c r="F882" s="196"/>
      <c r="G882" s="196"/>
      <c r="H882" s="202"/>
      <c r="I882" s="203"/>
      <c r="J882" s="202"/>
      <c r="K882" s="201"/>
      <c r="L882" s="196"/>
      <c r="M882" s="196"/>
      <c r="N882" s="200"/>
      <c r="O882" s="200"/>
      <c r="P882" s="199"/>
      <c r="Q882" s="198"/>
      <c r="R882" s="198"/>
      <c r="S882" s="198"/>
      <c r="T882" s="198"/>
      <c r="U882" s="196"/>
      <c r="V882" s="197"/>
      <c r="W882" s="197"/>
      <c r="X882" s="197"/>
      <c r="Y882" s="196"/>
      <c r="Z882" s="196"/>
      <c r="AA882" s="196"/>
      <c r="AB882" s="196"/>
      <c r="AC882" s="196"/>
      <c r="AD882" s="196"/>
      <c r="AE882" s="196"/>
      <c r="AF882" s="196"/>
      <c r="AG882" s="196"/>
      <c r="AH882" s="196"/>
      <c r="AI882" s="196"/>
      <c r="AJ882" s="196"/>
      <c r="AK882" s="196"/>
    </row>
    <row r="883" spans="1:37" ht="11.25" customHeight="1">
      <c r="A883" s="205"/>
      <c r="B883" s="204"/>
      <c r="C883" s="196"/>
      <c r="D883" s="196"/>
      <c r="E883" s="196"/>
      <c r="F883" s="196"/>
      <c r="G883" s="196"/>
      <c r="H883" s="202"/>
      <c r="I883" s="203"/>
      <c r="J883" s="202"/>
      <c r="K883" s="201"/>
      <c r="L883" s="196"/>
      <c r="M883" s="196"/>
      <c r="N883" s="200"/>
      <c r="O883" s="200"/>
      <c r="P883" s="199"/>
      <c r="Q883" s="198"/>
      <c r="R883" s="198"/>
      <c r="S883" s="198"/>
      <c r="T883" s="198"/>
      <c r="U883" s="196"/>
      <c r="V883" s="197"/>
      <c r="W883" s="197"/>
      <c r="X883" s="197"/>
      <c r="Y883" s="196"/>
      <c r="Z883" s="196"/>
      <c r="AA883" s="196"/>
      <c r="AB883" s="196"/>
      <c r="AC883" s="196"/>
      <c r="AD883" s="196"/>
      <c r="AE883" s="196"/>
      <c r="AF883" s="196"/>
      <c r="AG883" s="196"/>
      <c r="AH883" s="196"/>
      <c r="AI883" s="196"/>
      <c r="AJ883" s="196"/>
      <c r="AK883" s="196"/>
    </row>
    <row r="884" spans="1:37" ht="11.25" customHeight="1">
      <c r="A884" s="205"/>
      <c r="B884" s="204"/>
      <c r="C884" s="196"/>
      <c r="D884" s="196"/>
      <c r="E884" s="196"/>
      <c r="F884" s="196"/>
      <c r="G884" s="196"/>
      <c r="H884" s="202"/>
      <c r="I884" s="203"/>
      <c r="J884" s="202"/>
      <c r="K884" s="201"/>
      <c r="L884" s="196"/>
      <c r="M884" s="196"/>
      <c r="N884" s="200"/>
      <c r="O884" s="200"/>
      <c r="P884" s="199"/>
      <c r="Q884" s="198"/>
      <c r="R884" s="198"/>
      <c r="S884" s="198"/>
      <c r="T884" s="198"/>
      <c r="U884" s="196"/>
      <c r="V884" s="197"/>
      <c r="W884" s="197"/>
      <c r="X884" s="197"/>
      <c r="Y884" s="196"/>
      <c r="Z884" s="196"/>
      <c r="AA884" s="196"/>
      <c r="AB884" s="196"/>
      <c r="AC884" s="196"/>
      <c r="AD884" s="196"/>
      <c r="AE884" s="196"/>
      <c r="AF884" s="196"/>
      <c r="AG884" s="196"/>
      <c r="AH884" s="196"/>
      <c r="AI884" s="196"/>
      <c r="AJ884" s="196"/>
      <c r="AK884" s="196"/>
    </row>
    <row r="885" spans="1:37" ht="11.25" customHeight="1">
      <c r="A885" s="205"/>
      <c r="B885" s="204"/>
      <c r="C885" s="196"/>
      <c r="D885" s="196"/>
      <c r="E885" s="196"/>
      <c r="F885" s="196"/>
      <c r="G885" s="196"/>
      <c r="H885" s="202"/>
      <c r="I885" s="203"/>
      <c r="J885" s="202"/>
      <c r="K885" s="201"/>
      <c r="L885" s="196"/>
      <c r="M885" s="196"/>
      <c r="N885" s="200"/>
      <c r="O885" s="200"/>
      <c r="P885" s="199"/>
      <c r="Q885" s="198"/>
      <c r="R885" s="198"/>
      <c r="S885" s="198"/>
      <c r="T885" s="198"/>
      <c r="U885" s="196"/>
      <c r="V885" s="197"/>
      <c r="W885" s="197"/>
      <c r="X885" s="197"/>
      <c r="Y885" s="196"/>
      <c r="Z885" s="196"/>
      <c r="AA885" s="196"/>
      <c r="AB885" s="196"/>
      <c r="AC885" s="196"/>
      <c r="AD885" s="196"/>
      <c r="AE885" s="196"/>
      <c r="AF885" s="196"/>
      <c r="AG885" s="196"/>
      <c r="AH885" s="196"/>
      <c r="AI885" s="196"/>
      <c r="AJ885" s="196"/>
      <c r="AK885" s="196"/>
    </row>
    <row r="886" spans="1:37" ht="11.25" customHeight="1">
      <c r="A886" s="205"/>
      <c r="B886" s="204"/>
      <c r="C886" s="196"/>
      <c r="D886" s="196"/>
      <c r="E886" s="196"/>
      <c r="F886" s="196"/>
      <c r="G886" s="196"/>
      <c r="H886" s="202"/>
      <c r="I886" s="203"/>
      <c r="J886" s="202"/>
      <c r="K886" s="201"/>
      <c r="L886" s="196"/>
      <c r="M886" s="196"/>
      <c r="N886" s="200"/>
      <c r="O886" s="200"/>
      <c r="P886" s="199"/>
      <c r="Q886" s="198"/>
      <c r="R886" s="198"/>
      <c r="S886" s="198"/>
      <c r="T886" s="198"/>
      <c r="U886" s="196"/>
      <c r="V886" s="197"/>
      <c r="W886" s="197"/>
      <c r="X886" s="197"/>
      <c r="Y886" s="196"/>
      <c r="Z886" s="196"/>
      <c r="AA886" s="196"/>
      <c r="AB886" s="196"/>
      <c r="AC886" s="196"/>
      <c r="AD886" s="196"/>
      <c r="AE886" s="196"/>
      <c r="AF886" s="196"/>
      <c r="AG886" s="196"/>
      <c r="AH886" s="196"/>
      <c r="AI886" s="196"/>
      <c r="AJ886" s="196"/>
      <c r="AK886" s="196"/>
    </row>
    <row r="887" spans="1:37" ht="11.25" customHeight="1">
      <c r="A887" s="205"/>
      <c r="B887" s="204"/>
      <c r="C887" s="196"/>
      <c r="D887" s="196"/>
      <c r="E887" s="196"/>
      <c r="F887" s="196"/>
      <c r="G887" s="196"/>
      <c r="H887" s="202"/>
      <c r="I887" s="203"/>
      <c r="J887" s="202"/>
      <c r="K887" s="201"/>
      <c r="L887" s="196"/>
      <c r="M887" s="196"/>
      <c r="N887" s="200"/>
      <c r="O887" s="200"/>
      <c r="P887" s="199"/>
      <c r="Q887" s="198"/>
      <c r="R887" s="198"/>
      <c r="S887" s="198"/>
      <c r="T887" s="198"/>
      <c r="U887" s="196"/>
      <c r="V887" s="197"/>
      <c r="W887" s="197"/>
      <c r="X887" s="197"/>
      <c r="Y887" s="196"/>
      <c r="Z887" s="196"/>
      <c r="AA887" s="196"/>
      <c r="AB887" s="196"/>
      <c r="AC887" s="196"/>
      <c r="AD887" s="196"/>
      <c r="AE887" s="196"/>
      <c r="AF887" s="196"/>
      <c r="AG887" s="196"/>
      <c r="AH887" s="196"/>
      <c r="AI887" s="196"/>
      <c r="AJ887" s="196"/>
      <c r="AK887" s="196"/>
    </row>
    <row r="888" spans="1:37" ht="11.25" customHeight="1">
      <c r="A888" s="205"/>
      <c r="B888" s="204"/>
      <c r="C888" s="196"/>
      <c r="D888" s="196"/>
      <c r="E888" s="196"/>
      <c r="F888" s="196"/>
      <c r="G888" s="196"/>
      <c r="H888" s="202"/>
      <c r="I888" s="203"/>
      <c r="J888" s="202"/>
      <c r="K888" s="201"/>
      <c r="L888" s="196"/>
      <c r="M888" s="196"/>
      <c r="N888" s="200"/>
      <c r="O888" s="200"/>
      <c r="P888" s="199"/>
      <c r="Q888" s="198"/>
      <c r="R888" s="198"/>
      <c r="S888" s="198"/>
      <c r="T888" s="198"/>
      <c r="U888" s="196"/>
      <c r="V888" s="197"/>
      <c r="W888" s="197"/>
      <c r="X888" s="197"/>
      <c r="Y888" s="196"/>
      <c r="Z888" s="196"/>
      <c r="AA888" s="196"/>
      <c r="AB888" s="196"/>
      <c r="AC888" s="196"/>
      <c r="AD888" s="196"/>
      <c r="AE888" s="196"/>
      <c r="AF888" s="196"/>
      <c r="AG888" s="196"/>
      <c r="AH888" s="196"/>
      <c r="AI888" s="196"/>
      <c r="AJ888" s="196"/>
      <c r="AK888" s="196"/>
    </row>
    <row r="889" spans="1:37" ht="11.25" customHeight="1">
      <c r="A889" s="205"/>
      <c r="B889" s="204"/>
      <c r="C889" s="196"/>
      <c r="D889" s="196"/>
      <c r="E889" s="196"/>
      <c r="F889" s="196"/>
      <c r="G889" s="196"/>
      <c r="H889" s="202"/>
      <c r="I889" s="203"/>
      <c r="J889" s="202"/>
      <c r="K889" s="201"/>
      <c r="L889" s="196"/>
      <c r="M889" s="196"/>
      <c r="N889" s="200"/>
      <c r="O889" s="200"/>
      <c r="P889" s="199"/>
      <c r="Q889" s="198"/>
      <c r="R889" s="198"/>
      <c r="S889" s="198"/>
      <c r="T889" s="198"/>
      <c r="U889" s="196"/>
      <c r="V889" s="197"/>
      <c r="W889" s="197"/>
      <c r="X889" s="197"/>
      <c r="Y889" s="196"/>
      <c r="Z889" s="196"/>
      <c r="AA889" s="196"/>
      <c r="AB889" s="196"/>
      <c r="AC889" s="196"/>
      <c r="AD889" s="196"/>
      <c r="AE889" s="196"/>
      <c r="AF889" s="196"/>
      <c r="AG889" s="196"/>
      <c r="AH889" s="196"/>
      <c r="AI889" s="196"/>
      <c r="AJ889" s="196"/>
      <c r="AK889" s="196"/>
    </row>
    <row r="890" spans="1:37" ht="11.25" customHeight="1">
      <c r="A890" s="205"/>
      <c r="B890" s="204"/>
      <c r="C890" s="196"/>
      <c r="D890" s="196"/>
      <c r="E890" s="196"/>
      <c r="F890" s="196"/>
      <c r="G890" s="196"/>
      <c r="H890" s="202"/>
      <c r="I890" s="203"/>
      <c r="J890" s="202"/>
      <c r="K890" s="201"/>
      <c r="L890" s="196"/>
      <c r="M890" s="196"/>
      <c r="N890" s="200"/>
      <c r="O890" s="200"/>
      <c r="P890" s="199"/>
      <c r="Q890" s="198"/>
      <c r="R890" s="198"/>
      <c r="S890" s="198"/>
      <c r="T890" s="198"/>
      <c r="U890" s="196"/>
      <c r="V890" s="197"/>
      <c r="W890" s="197"/>
      <c r="X890" s="197"/>
      <c r="Y890" s="196"/>
      <c r="Z890" s="196"/>
      <c r="AA890" s="196"/>
      <c r="AB890" s="196"/>
      <c r="AC890" s="196"/>
      <c r="AD890" s="196"/>
      <c r="AE890" s="196"/>
      <c r="AF890" s="196"/>
      <c r="AG890" s="196"/>
      <c r="AH890" s="196"/>
      <c r="AI890" s="196"/>
      <c r="AJ890" s="196"/>
      <c r="AK890" s="196"/>
    </row>
    <row r="891" spans="1:37" ht="11.25" customHeight="1">
      <c r="A891" s="205"/>
      <c r="B891" s="204"/>
      <c r="C891" s="196"/>
      <c r="D891" s="196"/>
      <c r="E891" s="196"/>
      <c r="F891" s="196"/>
      <c r="G891" s="196"/>
      <c r="H891" s="202"/>
      <c r="I891" s="203"/>
      <c r="J891" s="202"/>
      <c r="K891" s="201"/>
      <c r="L891" s="196"/>
      <c r="M891" s="196"/>
      <c r="N891" s="200"/>
      <c r="O891" s="200"/>
      <c r="P891" s="199"/>
      <c r="Q891" s="198"/>
      <c r="R891" s="198"/>
      <c r="S891" s="198"/>
      <c r="T891" s="198"/>
      <c r="U891" s="196"/>
      <c r="V891" s="197"/>
      <c r="W891" s="197"/>
      <c r="X891" s="197"/>
      <c r="Y891" s="196"/>
      <c r="Z891" s="196"/>
      <c r="AA891" s="196"/>
      <c r="AB891" s="196"/>
      <c r="AC891" s="196"/>
      <c r="AD891" s="196"/>
      <c r="AE891" s="196"/>
      <c r="AF891" s="196"/>
      <c r="AG891" s="196"/>
      <c r="AH891" s="196"/>
      <c r="AI891" s="196"/>
      <c r="AJ891" s="196"/>
      <c r="AK891" s="196"/>
    </row>
    <row r="892" spans="1:37" ht="11.25" customHeight="1">
      <c r="A892" s="205"/>
      <c r="B892" s="204"/>
      <c r="C892" s="196"/>
      <c r="D892" s="196"/>
      <c r="E892" s="196"/>
      <c r="F892" s="196"/>
      <c r="G892" s="196"/>
      <c r="H892" s="202"/>
      <c r="I892" s="203"/>
      <c r="J892" s="202"/>
      <c r="K892" s="201"/>
      <c r="L892" s="196"/>
      <c r="M892" s="196"/>
      <c r="N892" s="200"/>
      <c r="O892" s="200"/>
      <c r="P892" s="199"/>
      <c r="Q892" s="198"/>
      <c r="R892" s="198"/>
      <c r="S892" s="198"/>
      <c r="T892" s="198"/>
      <c r="U892" s="196"/>
      <c r="V892" s="197"/>
      <c r="W892" s="197"/>
      <c r="X892" s="197"/>
      <c r="Y892" s="196"/>
      <c r="Z892" s="196"/>
      <c r="AA892" s="196"/>
      <c r="AB892" s="196"/>
      <c r="AC892" s="196"/>
      <c r="AD892" s="196"/>
      <c r="AE892" s="196"/>
      <c r="AF892" s="196"/>
      <c r="AG892" s="196"/>
      <c r="AH892" s="196"/>
      <c r="AI892" s="196"/>
      <c r="AJ892" s="196"/>
      <c r="AK892" s="196"/>
    </row>
    <row r="893" spans="1:37" ht="11.25" customHeight="1">
      <c r="A893" s="205"/>
      <c r="B893" s="204"/>
      <c r="C893" s="196"/>
      <c r="D893" s="196"/>
      <c r="E893" s="196"/>
      <c r="F893" s="196"/>
      <c r="G893" s="196"/>
      <c r="H893" s="202"/>
      <c r="I893" s="203"/>
      <c r="J893" s="202"/>
      <c r="K893" s="201"/>
      <c r="L893" s="196"/>
      <c r="M893" s="196"/>
      <c r="N893" s="200"/>
      <c r="O893" s="200"/>
      <c r="P893" s="199"/>
      <c r="Q893" s="198"/>
      <c r="R893" s="198"/>
      <c r="S893" s="198"/>
      <c r="T893" s="198"/>
      <c r="U893" s="196"/>
      <c r="V893" s="197"/>
      <c r="W893" s="197"/>
      <c r="X893" s="197"/>
      <c r="Y893" s="196"/>
      <c r="Z893" s="196"/>
      <c r="AA893" s="196"/>
      <c r="AB893" s="196"/>
      <c r="AC893" s="196"/>
      <c r="AD893" s="196"/>
      <c r="AE893" s="196"/>
      <c r="AF893" s="196"/>
      <c r="AG893" s="196"/>
      <c r="AH893" s="196"/>
      <c r="AI893" s="196"/>
      <c r="AJ893" s="196"/>
      <c r="AK893" s="196"/>
    </row>
    <row r="894" spans="1:37" ht="11.25" customHeight="1">
      <c r="A894" s="205"/>
      <c r="B894" s="204"/>
      <c r="C894" s="196"/>
      <c r="D894" s="196"/>
      <c r="E894" s="196"/>
      <c r="F894" s="196"/>
      <c r="G894" s="196"/>
      <c r="H894" s="202"/>
      <c r="I894" s="203"/>
      <c r="J894" s="202"/>
      <c r="K894" s="201"/>
      <c r="L894" s="196"/>
      <c r="M894" s="196"/>
      <c r="N894" s="200"/>
      <c r="O894" s="200"/>
      <c r="P894" s="199"/>
      <c r="Q894" s="198"/>
      <c r="R894" s="198"/>
      <c r="S894" s="198"/>
      <c r="T894" s="198"/>
      <c r="U894" s="196"/>
      <c r="V894" s="197"/>
      <c r="W894" s="197"/>
      <c r="X894" s="197"/>
      <c r="Y894" s="196"/>
      <c r="Z894" s="196"/>
      <c r="AA894" s="196"/>
      <c r="AB894" s="196"/>
      <c r="AC894" s="196"/>
      <c r="AD894" s="196"/>
      <c r="AE894" s="196"/>
      <c r="AF894" s="196"/>
      <c r="AG894" s="196"/>
      <c r="AH894" s="196"/>
      <c r="AI894" s="196"/>
      <c r="AJ894" s="196"/>
      <c r="AK894" s="196"/>
    </row>
    <row r="895" spans="1:37" ht="11.25" customHeight="1">
      <c r="A895" s="205"/>
      <c r="B895" s="204"/>
      <c r="C895" s="196"/>
      <c r="D895" s="196"/>
      <c r="E895" s="196"/>
      <c r="F895" s="196"/>
      <c r="G895" s="196"/>
      <c r="H895" s="202"/>
      <c r="I895" s="203"/>
      <c r="J895" s="202"/>
      <c r="K895" s="201"/>
      <c r="L895" s="196"/>
      <c r="M895" s="196"/>
      <c r="N895" s="200"/>
      <c r="O895" s="200"/>
      <c r="P895" s="199"/>
      <c r="Q895" s="198"/>
      <c r="R895" s="198"/>
      <c r="S895" s="198"/>
      <c r="T895" s="198"/>
      <c r="U895" s="196"/>
      <c r="V895" s="197"/>
      <c r="W895" s="197"/>
      <c r="X895" s="197"/>
      <c r="Y895" s="196"/>
      <c r="Z895" s="196"/>
      <c r="AA895" s="196"/>
      <c r="AB895" s="196"/>
      <c r="AC895" s="196"/>
      <c r="AD895" s="196"/>
      <c r="AE895" s="196"/>
      <c r="AF895" s="196"/>
      <c r="AG895" s="196"/>
      <c r="AH895" s="196"/>
      <c r="AI895" s="196"/>
      <c r="AJ895" s="196"/>
      <c r="AK895" s="196"/>
    </row>
    <row r="896" spans="1:37" ht="11.25" customHeight="1">
      <c r="A896" s="205"/>
      <c r="B896" s="204"/>
      <c r="C896" s="196"/>
      <c r="D896" s="196"/>
      <c r="E896" s="196"/>
      <c r="F896" s="196"/>
      <c r="G896" s="196"/>
      <c r="H896" s="202"/>
      <c r="I896" s="203"/>
      <c r="J896" s="202"/>
      <c r="K896" s="201"/>
      <c r="L896" s="196"/>
      <c r="M896" s="196"/>
      <c r="N896" s="200"/>
      <c r="O896" s="200"/>
      <c r="P896" s="199"/>
      <c r="Q896" s="198"/>
      <c r="R896" s="198"/>
      <c r="S896" s="198"/>
      <c r="T896" s="198"/>
      <c r="U896" s="196"/>
      <c r="V896" s="197"/>
      <c r="W896" s="197"/>
      <c r="X896" s="197"/>
      <c r="Y896" s="196"/>
      <c r="Z896" s="196"/>
      <c r="AA896" s="196"/>
      <c r="AB896" s="196"/>
      <c r="AC896" s="196"/>
      <c r="AD896" s="196"/>
      <c r="AE896" s="196"/>
      <c r="AF896" s="196"/>
      <c r="AG896" s="196"/>
      <c r="AH896" s="196"/>
      <c r="AI896" s="196"/>
      <c r="AJ896" s="196"/>
      <c r="AK896" s="196"/>
    </row>
    <row r="897" spans="1:37" ht="11.25" customHeight="1">
      <c r="A897" s="205"/>
      <c r="B897" s="204"/>
      <c r="C897" s="196"/>
      <c r="D897" s="196"/>
      <c r="E897" s="196"/>
      <c r="F897" s="196"/>
      <c r="G897" s="196"/>
      <c r="H897" s="202"/>
      <c r="I897" s="203"/>
      <c r="J897" s="202"/>
      <c r="K897" s="201"/>
      <c r="L897" s="196"/>
      <c r="M897" s="196"/>
      <c r="N897" s="200"/>
      <c r="O897" s="200"/>
      <c r="P897" s="199"/>
      <c r="Q897" s="198"/>
      <c r="R897" s="198"/>
      <c r="S897" s="198"/>
      <c r="T897" s="198"/>
      <c r="U897" s="196"/>
      <c r="V897" s="197"/>
      <c r="W897" s="197"/>
      <c r="X897" s="197"/>
      <c r="Y897" s="196"/>
      <c r="Z897" s="196"/>
      <c r="AA897" s="196"/>
      <c r="AB897" s="196"/>
      <c r="AC897" s="196"/>
      <c r="AD897" s="196"/>
      <c r="AE897" s="196"/>
      <c r="AF897" s="196"/>
      <c r="AG897" s="196"/>
      <c r="AH897" s="196"/>
      <c r="AI897" s="196"/>
      <c r="AJ897" s="196"/>
      <c r="AK897" s="196"/>
    </row>
    <row r="898" spans="1:37" ht="11.25" customHeight="1">
      <c r="A898" s="205"/>
      <c r="B898" s="204"/>
      <c r="C898" s="196"/>
      <c r="D898" s="196"/>
      <c r="E898" s="196"/>
      <c r="F898" s="196"/>
      <c r="G898" s="196"/>
      <c r="H898" s="202"/>
      <c r="I898" s="203"/>
      <c r="J898" s="202"/>
      <c r="K898" s="201"/>
      <c r="L898" s="196"/>
      <c r="M898" s="196"/>
      <c r="N898" s="200"/>
      <c r="O898" s="200"/>
      <c r="P898" s="199"/>
      <c r="Q898" s="198"/>
      <c r="R898" s="198"/>
      <c r="S898" s="198"/>
      <c r="T898" s="198"/>
      <c r="U898" s="196"/>
      <c r="V898" s="197"/>
      <c r="W898" s="197"/>
      <c r="X898" s="197"/>
      <c r="Y898" s="196"/>
      <c r="Z898" s="196"/>
      <c r="AA898" s="196"/>
      <c r="AB898" s="196"/>
      <c r="AC898" s="196"/>
      <c r="AD898" s="196"/>
      <c r="AE898" s="196"/>
      <c r="AF898" s="196"/>
      <c r="AG898" s="196"/>
      <c r="AH898" s="196"/>
      <c r="AI898" s="196"/>
      <c r="AJ898" s="196"/>
      <c r="AK898" s="196"/>
    </row>
    <row r="899" spans="1:37" ht="11.25" customHeight="1">
      <c r="A899" s="205"/>
      <c r="B899" s="204"/>
      <c r="C899" s="196"/>
      <c r="D899" s="196"/>
      <c r="E899" s="196"/>
      <c r="F899" s="196"/>
      <c r="G899" s="196"/>
      <c r="H899" s="202"/>
      <c r="I899" s="203"/>
      <c r="J899" s="202"/>
      <c r="K899" s="201"/>
      <c r="L899" s="196"/>
      <c r="M899" s="196"/>
      <c r="N899" s="200"/>
      <c r="O899" s="200"/>
      <c r="P899" s="199"/>
      <c r="Q899" s="198"/>
      <c r="R899" s="198"/>
      <c r="S899" s="198"/>
      <c r="T899" s="198"/>
      <c r="U899" s="196"/>
      <c r="V899" s="197"/>
      <c r="W899" s="197"/>
      <c r="X899" s="197"/>
      <c r="Y899" s="196"/>
      <c r="Z899" s="196"/>
      <c r="AA899" s="196"/>
      <c r="AB899" s="196"/>
      <c r="AC899" s="196"/>
      <c r="AD899" s="196"/>
      <c r="AE899" s="196"/>
      <c r="AF899" s="196"/>
      <c r="AG899" s="196"/>
      <c r="AH899" s="196"/>
      <c r="AI899" s="196"/>
      <c r="AJ899" s="196"/>
      <c r="AK899" s="196"/>
    </row>
    <row r="900" spans="1:37" ht="11.25" customHeight="1">
      <c r="A900" s="205"/>
      <c r="B900" s="204"/>
      <c r="C900" s="196"/>
      <c r="D900" s="196"/>
      <c r="E900" s="196"/>
      <c r="F900" s="196"/>
      <c r="G900" s="196"/>
      <c r="H900" s="202"/>
      <c r="I900" s="203"/>
      <c r="J900" s="202"/>
      <c r="K900" s="201"/>
      <c r="L900" s="196"/>
      <c r="M900" s="196"/>
      <c r="N900" s="200"/>
      <c r="O900" s="200"/>
      <c r="P900" s="199"/>
      <c r="Q900" s="198"/>
      <c r="R900" s="198"/>
      <c r="S900" s="198"/>
      <c r="T900" s="198"/>
      <c r="U900" s="196"/>
      <c r="V900" s="197"/>
      <c r="W900" s="197"/>
      <c r="X900" s="197"/>
      <c r="Y900" s="196"/>
      <c r="Z900" s="196"/>
      <c r="AA900" s="196"/>
      <c r="AB900" s="196"/>
      <c r="AC900" s="196"/>
      <c r="AD900" s="196"/>
      <c r="AE900" s="196"/>
      <c r="AF900" s="196"/>
      <c r="AG900" s="196"/>
      <c r="AH900" s="196"/>
      <c r="AI900" s="196"/>
      <c r="AJ900" s="196"/>
      <c r="AK900" s="196"/>
    </row>
    <row r="901" spans="1:37" ht="11.25" customHeight="1">
      <c r="A901" s="205"/>
      <c r="B901" s="204"/>
      <c r="C901" s="196"/>
      <c r="D901" s="196"/>
      <c r="E901" s="196"/>
      <c r="F901" s="196"/>
      <c r="G901" s="196"/>
      <c r="H901" s="202"/>
      <c r="I901" s="203"/>
      <c r="J901" s="202"/>
      <c r="K901" s="201"/>
      <c r="L901" s="196"/>
      <c r="M901" s="196"/>
      <c r="N901" s="200"/>
      <c r="O901" s="200"/>
      <c r="P901" s="199"/>
      <c r="Q901" s="198"/>
      <c r="R901" s="198"/>
      <c r="S901" s="198"/>
      <c r="T901" s="198"/>
      <c r="U901" s="196"/>
      <c r="V901" s="197"/>
      <c r="W901" s="197"/>
      <c r="X901" s="197"/>
      <c r="Y901" s="196"/>
      <c r="Z901" s="196"/>
      <c r="AA901" s="196"/>
      <c r="AB901" s="196"/>
      <c r="AC901" s="196"/>
      <c r="AD901" s="196"/>
      <c r="AE901" s="196"/>
      <c r="AF901" s="196"/>
      <c r="AG901" s="196"/>
      <c r="AH901" s="196"/>
      <c r="AI901" s="196"/>
      <c r="AJ901" s="196"/>
      <c r="AK901" s="196"/>
    </row>
    <row r="902" spans="1:37" ht="11.25" customHeight="1">
      <c r="A902" s="205"/>
      <c r="B902" s="204"/>
      <c r="C902" s="196"/>
      <c r="D902" s="196"/>
      <c r="E902" s="196"/>
      <c r="F902" s="196"/>
      <c r="G902" s="196"/>
      <c r="H902" s="202"/>
      <c r="I902" s="203"/>
      <c r="J902" s="202"/>
      <c r="K902" s="201"/>
      <c r="L902" s="196"/>
      <c r="M902" s="196"/>
      <c r="N902" s="200"/>
      <c r="O902" s="200"/>
      <c r="P902" s="199"/>
      <c r="Q902" s="198"/>
      <c r="R902" s="198"/>
      <c r="S902" s="198"/>
      <c r="T902" s="198"/>
      <c r="U902" s="196"/>
      <c r="V902" s="197"/>
      <c r="W902" s="197"/>
      <c r="X902" s="197"/>
      <c r="Y902" s="196"/>
      <c r="Z902" s="196"/>
      <c r="AA902" s="196"/>
      <c r="AB902" s="196"/>
      <c r="AC902" s="196"/>
      <c r="AD902" s="196"/>
      <c r="AE902" s="196"/>
      <c r="AF902" s="196"/>
      <c r="AG902" s="196"/>
      <c r="AH902" s="196"/>
      <c r="AI902" s="196"/>
      <c r="AJ902" s="196"/>
      <c r="AK902" s="196"/>
    </row>
    <row r="903" spans="1:37" ht="11.25" customHeight="1">
      <c r="A903" s="205"/>
      <c r="B903" s="204"/>
      <c r="C903" s="196"/>
      <c r="D903" s="196"/>
      <c r="E903" s="196"/>
      <c r="F903" s="196"/>
      <c r="G903" s="196"/>
      <c r="H903" s="202"/>
      <c r="I903" s="203"/>
      <c r="J903" s="202"/>
      <c r="K903" s="201"/>
      <c r="L903" s="196"/>
      <c r="M903" s="196"/>
      <c r="N903" s="200"/>
      <c r="O903" s="200"/>
      <c r="P903" s="199"/>
      <c r="Q903" s="198"/>
      <c r="R903" s="198"/>
      <c r="S903" s="198"/>
      <c r="T903" s="198"/>
      <c r="U903" s="196"/>
      <c r="V903" s="197"/>
      <c r="W903" s="197"/>
      <c r="X903" s="197"/>
      <c r="Y903" s="196"/>
      <c r="Z903" s="196"/>
      <c r="AA903" s="196"/>
      <c r="AB903" s="196"/>
      <c r="AC903" s="196"/>
      <c r="AD903" s="196"/>
      <c r="AE903" s="196"/>
      <c r="AF903" s="196"/>
      <c r="AG903" s="196"/>
      <c r="AH903" s="196"/>
      <c r="AI903" s="196"/>
      <c r="AJ903" s="196"/>
      <c r="AK903" s="196"/>
    </row>
    <row r="904" spans="1:37" ht="11.25" customHeight="1">
      <c r="A904" s="205"/>
      <c r="B904" s="204"/>
      <c r="C904" s="196"/>
      <c r="D904" s="196"/>
      <c r="E904" s="196"/>
      <c r="F904" s="196"/>
      <c r="G904" s="196"/>
      <c r="H904" s="202"/>
      <c r="I904" s="203"/>
      <c r="J904" s="202"/>
      <c r="K904" s="201"/>
      <c r="L904" s="196"/>
      <c r="M904" s="196"/>
      <c r="N904" s="200"/>
      <c r="O904" s="200"/>
      <c r="P904" s="199"/>
      <c r="Q904" s="198"/>
      <c r="R904" s="198"/>
      <c r="S904" s="198"/>
      <c r="T904" s="198"/>
      <c r="U904" s="196"/>
      <c r="V904" s="197"/>
      <c r="W904" s="197"/>
      <c r="X904" s="197"/>
      <c r="Y904" s="196"/>
      <c r="Z904" s="196"/>
      <c r="AA904" s="196"/>
      <c r="AB904" s="196"/>
      <c r="AC904" s="196"/>
      <c r="AD904" s="196"/>
      <c r="AE904" s="196"/>
      <c r="AF904" s="196"/>
      <c r="AG904" s="196"/>
      <c r="AH904" s="196"/>
      <c r="AI904" s="196"/>
      <c r="AJ904" s="196"/>
      <c r="AK904" s="196"/>
    </row>
    <row r="905" spans="1:37" ht="11.25" customHeight="1">
      <c r="A905" s="205"/>
      <c r="B905" s="204"/>
      <c r="C905" s="196"/>
      <c r="D905" s="196"/>
      <c r="E905" s="196"/>
      <c r="F905" s="196"/>
      <c r="G905" s="196"/>
      <c r="H905" s="202"/>
      <c r="I905" s="203"/>
      <c r="J905" s="202"/>
      <c r="K905" s="201"/>
      <c r="L905" s="196"/>
      <c r="M905" s="196"/>
      <c r="N905" s="200"/>
      <c r="O905" s="200"/>
      <c r="P905" s="199"/>
      <c r="Q905" s="198"/>
      <c r="R905" s="198"/>
      <c r="S905" s="198"/>
      <c r="T905" s="198"/>
      <c r="U905" s="196"/>
      <c r="V905" s="197"/>
      <c r="W905" s="197"/>
      <c r="X905" s="197"/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</row>
    <row r="906" spans="1:37" ht="11.25" customHeight="1">
      <c r="A906" s="205"/>
      <c r="B906" s="204"/>
      <c r="C906" s="196"/>
      <c r="D906" s="196"/>
      <c r="E906" s="196"/>
      <c r="F906" s="196"/>
      <c r="G906" s="196"/>
      <c r="H906" s="202"/>
      <c r="I906" s="203"/>
      <c r="J906" s="202"/>
      <c r="K906" s="201"/>
      <c r="L906" s="196"/>
      <c r="M906" s="196"/>
      <c r="N906" s="200"/>
      <c r="O906" s="200"/>
      <c r="P906" s="199"/>
      <c r="Q906" s="198"/>
      <c r="R906" s="198"/>
      <c r="S906" s="198"/>
      <c r="T906" s="198"/>
      <c r="U906" s="196"/>
      <c r="V906" s="197"/>
      <c r="W906" s="197"/>
      <c r="X906" s="197"/>
      <c r="Y906" s="196"/>
      <c r="Z906" s="196"/>
      <c r="AA906" s="196"/>
      <c r="AB906" s="196"/>
      <c r="AC906" s="196"/>
      <c r="AD906" s="196"/>
      <c r="AE906" s="196"/>
      <c r="AF906" s="196"/>
      <c r="AG906" s="196"/>
      <c r="AH906" s="196"/>
      <c r="AI906" s="196"/>
      <c r="AJ906" s="196"/>
      <c r="AK906" s="196"/>
    </row>
    <row r="907" spans="1:37" ht="11.25" customHeight="1">
      <c r="A907" s="205"/>
      <c r="B907" s="204"/>
      <c r="C907" s="196"/>
      <c r="D907" s="196"/>
      <c r="E907" s="196"/>
      <c r="F907" s="196"/>
      <c r="G907" s="196"/>
      <c r="H907" s="202"/>
      <c r="I907" s="203"/>
      <c r="J907" s="202"/>
      <c r="K907" s="201"/>
      <c r="L907" s="196"/>
      <c r="M907" s="196"/>
      <c r="N907" s="200"/>
      <c r="O907" s="200"/>
      <c r="P907" s="199"/>
      <c r="Q907" s="198"/>
      <c r="R907" s="198"/>
      <c r="S907" s="198"/>
      <c r="T907" s="198"/>
      <c r="U907" s="196"/>
      <c r="V907" s="197"/>
      <c r="W907" s="197"/>
      <c r="X907" s="197"/>
      <c r="Y907" s="196"/>
      <c r="Z907" s="196"/>
      <c r="AA907" s="196"/>
      <c r="AB907" s="196"/>
      <c r="AC907" s="196"/>
      <c r="AD907" s="196"/>
      <c r="AE907" s="196"/>
      <c r="AF907" s="196"/>
      <c r="AG907" s="196"/>
      <c r="AH907" s="196"/>
      <c r="AI907" s="196"/>
      <c r="AJ907" s="196"/>
      <c r="AK907" s="196"/>
    </row>
    <row r="908" spans="1:37" ht="11.25" customHeight="1">
      <c r="A908" s="205"/>
      <c r="B908" s="204"/>
      <c r="C908" s="196"/>
      <c r="D908" s="196"/>
      <c r="E908" s="196"/>
      <c r="F908" s="196"/>
      <c r="G908" s="196"/>
      <c r="H908" s="202"/>
      <c r="I908" s="203"/>
      <c r="J908" s="202"/>
      <c r="K908" s="201"/>
      <c r="L908" s="196"/>
      <c r="M908" s="196"/>
      <c r="N908" s="200"/>
      <c r="O908" s="200"/>
      <c r="P908" s="199"/>
      <c r="Q908" s="198"/>
      <c r="R908" s="198"/>
      <c r="S908" s="198"/>
      <c r="T908" s="198"/>
      <c r="U908" s="196"/>
      <c r="V908" s="197"/>
      <c r="W908" s="197"/>
      <c r="X908" s="197"/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</row>
    <row r="909" spans="1:37" ht="11.25" customHeight="1">
      <c r="A909" s="205"/>
      <c r="B909" s="204"/>
      <c r="C909" s="196"/>
      <c r="D909" s="196"/>
      <c r="E909" s="196"/>
      <c r="F909" s="196"/>
      <c r="G909" s="196"/>
      <c r="H909" s="202"/>
      <c r="I909" s="203"/>
      <c r="J909" s="202"/>
      <c r="K909" s="201"/>
      <c r="L909" s="196"/>
      <c r="M909" s="196"/>
      <c r="N909" s="200"/>
      <c r="O909" s="200"/>
      <c r="P909" s="199"/>
      <c r="Q909" s="198"/>
      <c r="R909" s="198"/>
      <c r="S909" s="198"/>
      <c r="T909" s="198"/>
      <c r="U909" s="196"/>
      <c r="V909" s="197"/>
      <c r="W909" s="197"/>
      <c r="X909" s="197"/>
      <c r="Y909" s="196"/>
      <c r="Z909" s="196"/>
      <c r="AA909" s="196"/>
      <c r="AB909" s="196"/>
      <c r="AC909" s="196"/>
      <c r="AD909" s="196"/>
      <c r="AE909" s="196"/>
      <c r="AF909" s="196"/>
      <c r="AG909" s="196"/>
      <c r="AH909" s="196"/>
      <c r="AI909" s="196"/>
      <c r="AJ909" s="196"/>
      <c r="AK909" s="196"/>
    </row>
    <row r="910" spans="1:37" ht="11.25" customHeight="1">
      <c r="A910" s="205"/>
      <c r="B910" s="204"/>
      <c r="C910" s="196"/>
      <c r="D910" s="196"/>
      <c r="E910" s="196"/>
      <c r="F910" s="196"/>
      <c r="G910" s="196"/>
      <c r="H910" s="202"/>
      <c r="I910" s="203"/>
      <c r="J910" s="202"/>
      <c r="K910" s="201"/>
      <c r="L910" s="196"/>
      <c r="M910" s="196"/>
      <c r="N910" s="200"/>
      <c r="O910" s="200"/>
      <c r="P910" s="199"/>
      <c r="Q910" s="198"/>
      <c r="R910" s="198"/>
      <c r="S910" s="198"/>
      <c r="T910" s="198"/>
      <c r="U910" s="196"/>
      <c r="V910" s="197"/>
      <c r="W910" s="197"/>
      <c r="X910" s="197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6"/>
      <c r="AK910" s="196"/>
    </row>
    <row r="911" spans="1:37" ht="11.25" customHeight="1">
      <c r="A911" s="205"/>
      <c r="B911" s="204"/>
      <c r="C911" s="196"/>
      <c r="D911" s="196"/>
      <c r="E911" s="196"/>
      <c r="F911" s="196"/>
      <c r="G911" s="196"/>
      <c r="H911" s="202"/>
      <c r="I911" s="203"/>
      <c r="J911" s="202"/>
      <c r="K911" s="201"/>
      <c r="L911" s="196"/>
      <c r="M911" s="196"/>
      <c r="N911" s="200"/>
      <c r="O911" s="200"/>
      <c r="P911" s="199"/>
      <c r="Q911" s="198"/>
      <c r="R911" s="198"/>
      <c r="S911" s="198"/>
      <c r="T911" s="198"/>
      <c r="U911" s="196"/>
      <c r="V911" s="197"/>
      <c r="W911" s="197"/>
      <c r="X911" s="197"/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</row>
    <row r="912" spans="1:37" ht="11.25" customHeight="1">
      <c r="A912" s="205"/>
      <c r="B912" s="204"/>
      <c r="C912" s="196"/>
      <c r="D912" s="196"/>
      <c r="E912" s="196"/>
      <c r="F912" s="196"/>
      <c r="G912" s="196"/>
      <c r="H912" s="202"/>
      <c r="I912" s="203"/>
      <c r="J912" s="202"/>
      <c r="K912" s="201"/>
      <c r="L912" s="196"/>
      <c r="M912" s="196"/>
      <c r="N912" s="200"/>
      <c r="O912" s="200"/>
      <c r="P912" s="199"/>
      <c r="Q912" s="198"/>
      <c r="R912" s="198"/>
      <c r="S912" s="198"/>
      <c r="T912" s="198"/>
      <c r="U912" s="196"/>
      <c r="V912" s="197"/>
      <c r="W912" s="197"/>
      <c r="X912" s="197"/>
      <c r="Y912" s="196"/>
      <c r="Z912" s="196"/>
      <c r="AA912" s="196"/>
      <c r="AB912" s="196"/>
      <c r="AC912" s="196"/>
      <c r="AD912" s="196"/>
      <c r="AE912" s="196"/>
      <c r="AF912" s="196"/>
      <c r="AG912" s="196"/>
      <c r="AH912" s="196"/>
      <c r="AI912" s="196"/>
      <c r="AJ912" s="196"/>
      <c r="AK912" s="196"/>
    </row>
    <row r="913" spans="1:37" ht="11.25" customHeight="1">
      <c r="A913" s="205"/>
      <c r="B913" s="204"/>
      <c r="C913" s="196"/>
      <c r="D913" s="196"/>
      <c r="E913" s="196"/>
      <c r="F913" s="196"/>
      <c r="G913" s="196"/>
      <c r="H913" s="202"/>
      <c r="I913" s="203"/>
      <c r="J913" s="202"/>
      <c r="K913" s="201"/>
      <c r="L913" s="196"/>
      <c r="M913" s="196"/>
      <c r="N913" s="200"/>
      <c r="O913" s="200"/>
      <c r="P913" s="199"/>
      <c r="Q913" s="198"/>
      <c r="R913" s="198"/>
      <c r="S913" s="198"/>
      <c r="T913" s="198"/>
      <c r="U913" s="196"/>
      <c r="V913" s="197"/>
      <c r="W913" s="197"/>
      <c r="X913" s="197"/>
      <c r="Y913" s="196"/>
      <c r="Z913" s="196"/>
      <c r="AA913" s="196"/>
      <c r="AB913" s="196"/>
      <c r="AC913" s="196"/>
      <c r="AD913" s="196"/>
      <c r="AE913" s="196"/>
      <c r="AF913" s="196"/>
      <c r="AG913" s="196"/>
      <c r="AH913" s="196"/>
      <c r="AI913" s="196"/>
      <c r="AJ913" s="196"/>
      <c r="AK913" s="196"/>
    </row>
    <row r="914" spans="1:37" ht="11.25" customHeight="1">
      <c r="A914" s="205"/>
      <c r="B914" s="204"/>
      <c r="C914" s="196"/>
      <c r="D914" s="196"/>
      <c r="E914" s="196"/>
      <c r="F914" s="196"/>
      <c r="G914" s="196"/>
      <c r="H914" s="202"/>
      <c r="I914" s="203"/>
      <c r="J914" s="202"/>
      <c r="K914" s="201"/>
      <c r="L914" s="196"/>
      <c r="M914" s="196"/>
      <c r="N914" s="200"/>
      <c r="O914" s="200"/>
      <c r="P914" s="199"/>
      <c r="Q914" s="198"/>
      <c r="R914" s="198"/>
      <c r="S914" s="198"/>
      <c r="T914" s="198"/>
      <c r="U914" s="196"/>
      <c r="V914" s="197"/>
      <c r="W914" s="197"/>
      <c r="X914" s="197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</row>
    <row r="915" spans="1:37" ht="11.25" customHeight="1">
      <c r="A915" s="205"/>
      <c r="B915" s="204"/>
      <c r="C915" s="196"/>
      <c r="D915" s="196"/>
      <c r="E915" s="196"/>
      <c r="F915" s="196"/>
      <c r="G915" s="196"/>
      <c r="H915" s="202"/>
      <c r="I915" s="203"/>
      <c r="J915" s="202"/>
      <c r="K915" s="201"/>
      <c r="L915" s="196"/>
      <c r="M915" s="196"/>
      <c r="N915" s="200"/>
      <c r="O915" s="200"/>
      <c r="P915" s="199"/>
      <c r="Q915" s="198"/>
      <c r="R915" s="198"/>
      <c r="S915" s="198"/>
      <c r="T915" s="198"/>
      <c r="U915" s="196"/>
      <c r="V915" s="197"/>
      <c r="W915" s="197"/>
      <c r="X915" s="197"/>
      <c r="Y915" s="196"/>
      <c r="Z915" s="196"/>
      <c r="AA915" s="196"/>
      <c r="AB915" s="196"/>
      <c r="AC915" s="196"/>
      <c r="AD915" s="196"/>
      <c r="AE915" s="196"/>
      <c r="AF915" s="196"/>
      <c r="AG915" s="196"/>
      <c r="AH915" s="196"/>
      <c r="AI915" s="196"/>
      <c r="AJ915" s="196"/>
      <c r="AK915" s="196"/>
    </row>
    <row r="916" spans="1:37" ht="11.25" customHeight="1">
      <c r="A916" s="205"/>
      <c r="B916" s="204"/>
      <c r="C916" s="196"/>
      <c r="D916" s="196"/>
      <c r="E916" s="196"/>
      <c r="F916" s="196"/>
      <c r="G916" s="196"/>
      <c r="H916" s="202"/>
      <c r="I916" s="203"/>
      <c r="J916" s="202"/>
      <c r="K916" s="201"/>
      <c r="L916" s="196"/>
      <c r="M916" s="196"/>
      <c r="N916" s="200"/>
      <c r="O916" s="200"/>
      <c r="P916" s="199"/>
      <c r="Q916" s="198"/>
      <c r="R916" s="198"/>
      <c r="S916" s="198"/>
      <c r="T916" s="198"/>
      <c r="U916" s="196"/>
      <c r="V916" s="197"/>
      <c r="W916" s="197"/>
      <c r="X916" s="197"/>
      <c r="Y916" s="196"/>
      <c r="Z916" s="196"/>
      <c r="AA916" s="196"/>
      <c r="AB916" s="196"/>
      <c r="AC916" s="196"/>
      <c r="AD916" s="196"/>
      <c r="AE916" s="196"/>
      <c r="AF916" s="196"/>
      <c r="AG916" s="196"/>
      <c r="AH916" s="196"/>
      <c r="AI916" s="196"/>
      <c r="AJ916" s="196"/>
      <c r="AK916" s="196"/>
    </row>
    <row r="917" spans="1:37" ht="11.25" customHeight="1">
      <c r="A917" s="205"/>
      <c r="B917" s="204"/>
      <c r="C917" s="196"/>
      <c r="D917" s="196"/>
      <c r="E917" s="196"/>
      <c r="F917" s="196"/>
      <c r="G917" s="196"/>
      <c r="H917" s="202"/>
      <c r="I917" s="203"/>
      <c r="J917" s="202"/>
      <c r="K917" s="201"/>
      <c r="L917" s="196"/>
      <c r="M917" s="196"/>
      <c r="N917" s="200"/>
      <c r="O917" s="200"/>
      <c r="P917" s="199"/>
      <c r="Q917" s="198"/>
      <c r="R917" s="198"/>
      <c r="S917" s="198"/>
      <c r="T917" s="198"/>
      <c r="U917" s="196"/>
      <c r="V917" s="197"/>
      <c r="W917" s="197"/>
      <c r="X917" s="197"/>
      <c r="Y917" s="196"/>
      <c r="Z917" s="196"/>
      <c r="AA917" s="196"/>
      <c r="AB917" s="196"/>
      <c r="AC917" s="196"/>
      <c r="AD917" s="196"/>
      <c r="AE917" s="196"/>
      <c r="AF917" s="196"/>
      <c r="AG917" s="196"/>
      <c r="AH917" s="196"/>
      <c r="AI917" s="196"/>
      <c r="AJ917" s="196"/>
      <c r="AK917" s="196"/>
    </row>
    <row r="918" spans="1:37" ht="11.25" customHeight="1">
      <c r="A918" s="205"/>
      <c r="B918" s="204"/>
      <c r="C918" s="196"/>
      <c r="D918" s="196"/>
      <c r="E918" s="196"/>
      <c r="F918" s="196"/>
      <c r="G918" s="196"/>
      <c r="H918" s="202"/>
      <c r="I918" s="203"/>
      <c r="J918" s="202"/>
      <c r="K918" s="201"/>
      <c r="L918" s="196"/>
      <c r="M918" s="196"/>
      <c r="N918" s="200"/>
      <c r="O918" s="200"/>
      <c r="P918" s="199"/>
      <c r="Q918" s="198"/>
      <c r="R918" s="198"/>
      <c r="S918" s="198"/>
      <c r="T918" s="198"/>
      <c r="U918" s="196"/>
      <c r="V918" s="197"/>
      <c r="W918" s="197"/>
      <c r="X918" s="197"/>
      <c r="Y918" s="196"/>
      <c r="Z918" s="196"/>
      <c r="AA918" s="196"/>
      <c r="AB918" s="196"/>
      <c r="AC918" s="196"/>
      <c r="AD918" s="196"/>
      <c r="AE918" s="196"/>
      <c r="AF918" s="196"/>
      <c r="AG918" s="196"/>
      <c r="AH918" s="196"/>
      <c r="AI918" s="196"/>
      <c r="AJ918" s="196"/>
      <c r="AK918" s="196"/>
    </row>
    <row r="919" spans="1:37" ht="11.25" customHeight="1">
      <c r="A919" s="205"/>
      <c r="B919" s="204"/>
      <c r="C919" s="196"/>
      <c r="D919" s="196"/>
      <c r="E919" s="196"/>
      <c r="F919" s="196"/>
      <c r="G919" s="196"/>
      <c r="H919" s="202"/>
      <c r="I919" s="203"/>
      <c r="J919" s="202"/>
      <c r="K919" s="201"/>
      <c r="L919" s="196"/>
      <c r="M919" s="196"/>
      <c r="N919" s="200"/>
      <c r="O919" s="200"/>
      <c r="P919" s="199"/>
      <c r="Q919" s="198"/>
      <c r="R919" s="198"/>
      <c r="S919" s="198"/>
      <c r="T919" s="198"/>
      <c r="U919" s="196"/>
      <c r="V919" s="197"/>
      <c r="W919" s="197"/>
      <c r="X919" s="197"/>
      <c r="Y919" s="196"/>
      <c r="Z919" s="196"/>
      <c r="AA919" s="196"/>
      <c r="AB919" s="196"/>
      <c r="AC919" s="196"/>
      <c r="AD919" s="196"/>
      <c r="AE919" s="196"/>
      <c r="AF919" s="196"/>
      <c r="AG919" s="196"/>
      <c r="AH919" s="196"/>
      <c r="AI919" s="196"/>
      <c r="AJ919" s="196"/>
      <c r="AK919" s="196"/>
    </row>
    <row r="920" spans="1:37" ht="11.25" customHeight="1">
      <c r="A920" s="205"/>
      <c r="B920" s="204"/>
      <c r="C920" s="196"/>
      <c r="D920" s="196"/>
      <c r="E920" s="196"/>
      <c r="F920" s="196"/>
      <c r="G920" s="196"/>
      <c r="H920" s="202"/>
      <c r="I920" s="203"/>
      <c r="J920" s="202"/>
      <c r="K920" s="201"/>
      <c r="L920" s="196"/>
      <c r="M920" s="196"/>
      <c r="N920" s="200"/>
      <c r="O920" s="200"/>
      <c r="P920" s="199"/>
      <c r="Q920" s="198"/>
      <c r="R920" s="198"/>
      <c r="S920" s="198"/>
      <c r="T920" s="198"/>
      <c r="U920" s="196"/>
      <c r="V920" s="197"/>
      <c r="W920" s="197"/>
      <c r="X920" s="197"/>
      <c r="Y920" s="196"/>
      <c r="Z920" s="196"/>
      <c r="AA920" s="196"/>
      <c r="AB920" s="196"/>
      <c r="AC920" s="196"/>
      <c r="AD920" s="196"/>
      <c r="AE920" s="196"/>
      <c r="AF920" s="196"/>
      <c r="AG920" s="196"/>
      <c r="AH920" s="196"/>
      <c r="AI920" s="196"/>
      <c r="AJ920" s="196"/>
      <c r="AK920" s="196"/>
    </row>
    <row r="921" spans="1:37" ht="11.25" customHeight="1">
      <c r="A921" s="205"/>
      <c r="B921" s="204"/>
      <c r="C921" s="196"/>
      <c r="D921" s="196"/>
      <c r="E921" s="196"/>
      <c r="F921" s="196"/>
      <c r="G921" s="196"/>
      <c r="H921" s="202"/>
      <c r="I921" s="203"/>
      <c r="J921" s="202"/>
      <c r="K921" s="201"/>
      <c r="L921" s="196"/>
      <c r="M921" s="196"/>
      <c r="N921" s="200"/>
      <c r="O921" s="200"/>
      <c r="P921" s="199"/>
      <c r="Q921" s="198"/>
      <c r="R921" s="198"/>
      <c r="S921" s="198"/>
      <c r="T921" s="198"/>
      <c r="U921" s="196"/>
      <c r="V921" s="197"/>
      <c r="W921" s="197"/>
      <c r="X921" s="197"/>
      <c r="Y921" s="196"/>
      <c r="Z921" s="196"/>
      <c r="AA921" s="196"/>
      <c r="AB921" s="196"/>
      <c r="AC921" s="196"/>
      <c r="AD921" s="196"/>
      <c r="AE921" s="196"/>
      <c r="AF921" s="196"/>
      <c r="AG921" s="196"/>
      <c r="AH921" s="196"/>
      <c r="AI921" s="196"/>
      <c r="AJ921" s="196"/>
      <c r="AK921" s="196"/>
    </row>
    <row r="922" spans="1:37" ht="11.25" customHeight="1">
      <c r="A922" s="205"/>
      <c r="B922" s="204"/>
      <c r="C922" s="196"/>
      <c r="D922" s="196"/>
      <c r="E922" s="196"/>
      <c r="F922" s="196"/>
      <c r="G922" s="196"/>
      <c r="H922" s="202"/>
      <c r="I922" s="203"/>
      <c r="J922" s="202"/>
      <c r="K922" s="201"/>
      <c r="L922" s="196"/>
      <c r="M922" s="196"/>
      <c r="N922" s="200"/>
      <c r="O922" s="200"/>
      <c r="P922" s="199"/>
      <c r="Q922" s="198"/>
      <c r="R922" s="198"/>
      <c r="S922" s="198"/>
      <c r="T922" s="198"/>
      <c r="U922" s="196"/>
      <c r="V922" s="197"/>
      <c r="W922" s="197"/>
      <c r="X922" s="197"/>
      <c r="Y922" s="196"/>
      <c r="Z922" s="196"/>
      <c r="AA922" s="196"/>
      <c r="AB922" s="196"/>
      <c r="AC922" s="196"/>
      <c r="AD922" s="196"/>
      <c r="AE922" s="196"/>
      <c r="AF922" s="196"/>
      <c r="AG922" s="196"/>
      <c r="AH922" s="196"/>
      <c r="AI922" s="196"/>
      <c r="AJ922" s="196"/>
      <c r="AK922" s="196"/>
    </row>
    <row r="923" spans="1:37" ht="11.25" customHeight="1">
      <c r="A923" s="205"/>
      <c r="B923" s="204"/>
      <c r="C923" s="196"/>
      <c r="D923" s="196"/>
      <c r="E923" s="196"/>
      <c r="F923" s="196"/>
      <c r="G923" s="196"/>
      <c r="H923" s="202"/>
      <c r="I923" s="203"/>
      <c r="J923" s="202"/>
      <c r="K923" s="201"/>
      <c r="L923" s="196"/>
      <c r="M923" s="196"/>
      <c r="N923" s="200"/>
      <c r="O923" s="200"/>
      <c r="P923" s="199"/>
      <c r="Q923" s="198"/>
      <c r="R923" s="198"/>
      <c r="S923" s="198"/>
      <c r="T923" s="198"/>
      <c r="U923" s="196"/>
      <c r="V923" s="197"/>
      <c r="W923" s="197"/>
      <c r="X923" s="197"/>
      <c r="Y923" s="196"/>
      <c r="Z923" s="196"/>
      <c r="AA923" s="196"/>
      <c r="AB923" s="196"/>
      <c r="AC923" s="196"/>
      <c r="AD923" s="196"/>
      <c r="AE923" s="196"/>
      <c r="AF923" s="196"/>
      <c r="AG923" s="196"/>
      <c r="AH923" s="196"/>
      <c r="AI923" s="196"/>
      <c r="AJ923" s="196"/>
      <c r="AK923" s="196"/>
    </row>
    <row r="924" spans="1:37" ht="11.25" customHeight="1">
      <c r="A924" s="205"/>
      <c r="B924" s="204"/>
      <c r="C924" s="196"/>
      <c r="D924" s="196"/>
      <c r="E924" s="196"/>
      <c r="F924" s="196"/>
      <c r="G924" s="196"/>
      <c r="H924" s="202"/>
      <c r="I924" s="203"/>
      <c r="J924" s="202"/>
      <c r="K924" s="201"/>
      <c r="L924" s="196"/>
      <c r="M924" s="196"/>
      <c r="N924" s="200"/>
      <c r="O924" s="200"/>
      <c r="P924" s="199"/>
      <c r="Q924" s="198"/>
      <c r="R924" s="198"/>
      <c r="S924" s="198"/>
      <c r="T924" s="198"/>
      <c r="U924" s="196"/>
      <c r="V924" s="197"/>
      <c r="W924" s="197"/>
      <c r="X924" s="197"/>
      <c r="Y924" s="196"/>
      <c r="Z924" s="196"/>
      <c r="AA924" s="196"/>
      <c r="AB924" s="196"/>
      <c r="AC924" s="196"/>
      <c r="AD924" s="196"/>
      <c r="AE924" s="196"/>
      <c r="AF924" s="196"/>
      <c r="AG924" s="196"/>
      <c r="AH924" s="196"/>
      <c r="AI924" s="196"/>
      <c r="AJ924" s="196"/>
      <c r="AK924" s="196"/>
    </row>
    <row r="925" spans="1:37" ht="11.25" customHeight="1">
      <c r="A925" s="205"/>
      <c r="B925" s="204"/>
      <c r="C925" s="196"/>
      <c r="D925" s="196"/>
      <c r="E925" s="196"/>
      <c r="F925" s="196"/>
      <c r="G925" s="196"/>
      <c r="H925" s="202"/>
      <c r="I925" s="203"/>
      <c r="J925" s="202"/>
      <c r="K925" s="201"/>
      <c r="L925" s="196"/>
      <c r="M925" s="196"/>
      <c r="N925" s="200"/>
      <c r="O925" s="200"/>
      <c r="P925" s="199"/>
      <c r="Q925" s="198"/>
      <c r="R925" s="198"/>
      <c r="S925" s="198"/>
      <c r="T925" s="198"/>
      <c r="U925" s="196"/>
      <c r="V925" s="197"/>
      <c r="W925" s="197"/>
      <c r="X925" s="197"/>
      <c r="Y925" s="196"/>
      <c r="Z925" s="196"/>
      <c r="AA925" s="196"/>
      <c r="AB925" s="196"/>
      <c r="AC925" s="196"/>
      <c r="AD925" s="196"/>
      <c r="AE925" s="196"/>
      <c r="AF925" s="196"/>
      <c r="AG925" s="196"/>
      <c r="AH925" s="196"/>
      <c r="AI925" s="196"/>
      <c r="AJ925" s="196"/>
      <c r="AK925" s="196"/>
    </row>
    <row r="926" spans="1:37" ht="11.25" customHeight="1">
      <c r="A926" s="205"/>
      <c r="B926" s="204"/>
      <c r="C926" s="196"/>
      <c r="D926" s="196"/>
      <c r="E926" s="196"/>
      <c r="F926" s="196"/>
      <c r="G926" s="196"/>
      <c r="H926" s="202"/>
      <c r="I926" s="203"/>
      <c r="J926" s="202"/>
      <c r="K926" s="201"/>
      <c r="L926" s="196"/>
      <c r="M926" s="196"/>
      <c r="N926" s="200"/>
      <c r="O926" s="200"/>
      <c r="P926" s="199"/>
      <c r="Q926" s="198"/>
      <c r="R926" s="198"/>
      <c r="S926" s="198"/>
      <c r="T926" s="198"/>
      <c r="U926" s="196"/>
      <c r="V926" s="197"/>
      <c r="W926" s="197"/>
      <c r="X926" s="197"/>
      <c r="Y926" s="196"/>
      <c r="Z926" s="196"/>
      <c r="AA926" s="196"/>
      <c r="AB926" s="196"/>
      <c r="AC926" s="196"/>
      <c r="AD926" s="196"/>
      <c r="AE926" s="196"/>
      <c r="AF926" s="196"/>
      <c r="AG926" s="196"/>
      <c r="AH926" s="196"/>
      <c r="AI926" s="196"/>
      <c r="AJ926" s="196"/>
      <c r="AK926" s="196"/>
    </row>
    <row r="927" spans="1:37" ht="11.25" customHeight="1">
      <c r="A927" s="205"/>
      <c r="B927" s="204"/>
      <c r="C927" s="196"/>
      <c r="D927" s="196"/>
      <c r="E927" s="196"/>
      <c r="F927" s="196"/>
      <c r="G927" s="196"/>
      <c r="H927" s="202"/>
      <c r="I927" s="203"/>
      <c r="J927" s="202"/>
      <c r="K927" s="201"/>
      <c r="L927" s="196"/>
      <c r="M927" s="196"/>
      <c r="N927" s="200"/>
      <c r="O927" s="200"/>
      <c r="P927" s="199"/>
      <c r="Q927" s="198"/>
      <c r="R927" s="198"/>
      <c r="S927" s="198"/>
      <c r="T927" s="198"/>
      <c r="U927" s="196"/>
      <c r="V927" s="197"/>
      <c r="W927" s="197"/>
      <c r="X927" s="197"/>
      <c r="Y927" s="196"/>
      <c r="Z927" s="196"/>
      <c r="AA927" s="196"/>
      <c r="AB927" s="196"/>
      <c r="AC927" s="196"/>
      <c r="AD927" s="196"/>
      <c r="AE927" s="196"/>
      <c r="AF927" s="196"/>
      <c r="AG927" s="196"/>
      <c r="AH927" s="196"/>
      <c r="AI927" s="196"/>
      <c r="AJ927" s="196"/>
      <c r="AK927" s="196"/>
    </row>
    <row r="928" spans="1:37" ht="11.25" customHeight="1">
      <c r="A928" s="205"/>
      <c r="B928" s="204"/>
      <c r="C928" s="196"/>
      <c r="D928" s="196"/>
      <c r="E928" s="196"/>
      <c r="F928" s="196"/>
      <c r="G928" s="196"/>
      <c r="H928" s="202"/>
      <c r="I928" s="203"/>
      <c r="J928" s="202"/>
      <c r="K928" s="201"/>
      <c r="L928" s="196"/>
      <c r="M928" s="196"/>
      <c r="N928" s="200"/>
      <c r="O928" s="200"/>
      <c r="P928" s="199"/>
      <c r="Q928" s="198"/>
      <c r="R928" s="198"/>
      <c r="S928" s="198"/>
      <c r="T928" s="198"/>
      <c r="U928" s="196"/>
      <c r="V928" s="197"/>
      <c r="W928" s="197"/>
      <c r="X928" s="197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</row>
    <row r="929" spans="1:37" ht="11.25" customHeight="1">
      <c r="A929" s="205"/>
      <c r="B929" s="204"/>
      <c r="C929" s="196"/>
      <c r="D929" s="196"/>
      <c r="E929" s="196"/>
      <c r="F929" s="196"/>
      <c r="G929" s="196"/>
      <c r="H929" s="202"/>
      <c r="I929" s="203"/>
      <c r="J929" s="202"/>
      <c r="K929" s="201"/>
      <c r="L929" s="196"/>
      <c r="M929" s="196"/>
      <c r="N929" s="200"/>
      <c r="O929" s="200"/>
      <c r="P929" s="199"/>
      <c r="Q929" s="198"/>
      <c r="R929" s="198"/>
      <c r="S929" s="198"/>
      <c r="T929" s="198"/>
      <c r="U929" s="196"/>
      <c r="V929" s="197"/>
      <c r="W929" s="197"/>
      <c r="X929" s="197"/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</row>
    <row r="930" spans="1:37" ht="11.25" customHeight="1">
      <c r="A930" s="205"/>
      <c r="B930" s="204"/>
      <c r="C930" s="196"/>
      <c r="D930" s="196"/>
      <c r="E930" s="196"/>
      <c r="F930" s="196"/>
      <c r="G930" s="196"/>
      <c r="H930" s="202"/>
      <c r="I930" s="203"/>
      <c r="J930" s="202"/>
      <c r="K930" s="201"/>
      <c r="L930" s="196"/>
      <c r="M930" s="196"/>
      <c r="N930" s="200"/>
      <c r="O930" s="200"/>
      <c r="P930" s="199"/>
      <c r="Q930" s="198"/>
      <c r="R930" s="198"/>
      <c r="S930" s="198"/>
      <c r="T930" s="198"/>
      <c r="U930" s="196"/>
      <c r="V930" s="197"/>
      <c r="W930" s="197"/>
      <c r="X930" s="197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</row>
    <row r="931" spans="1:37" ht="11.25" customHeight="1">
      <c r="A931" s="205"/>
      <c r="B931" s="204"/>
      <c r="C931" s="196"/>
      <c r="D931" s="196"/>
      <c r="E931" s="196"/>
      <c r="F931" s="196"/>
      <c r="G931" s="196"/>
      <c r="H931" s="202"/>
      <c r="I931" s="203"/>
      <c r="J931" s="202"/>
      <c r="K931" s="201"/>
      <c r="L931" s="196"/>
      <c r="M931" s="196"/>
      <c r="N931" s="200"/>
      <c r="O931" s="200"/>
      <c r="P931" s="199"/>
      <c r="Q931" s="198"/>
      <c r="R931" s="198"/>
      <c r="S931" s="198"/>
      <c r="T931" s="198"/>
      <c r="U931" s="196"/>
      <c r="V931" s="197"/>
      <c r="W931" s="197"/>
      <c r="X931" s="197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</row>
    <row r="932" spans="1:37" ht="11.25" customHeight="1">
      <c r="A932" s="205"/>
      <c r="B932" s="204"/>
      <c r="C932" s="196"/>
      <c r="D932" s="196"/>
      <c r="E932" s="196"/>
      <c r="F932" s="196"/>
      <c r="G932" s="196"/>
      <c r="H932" s="202"/>
      <c r="I932" s="203"/>
      <c r="J932" s="202"/>
      <c r="K932" s="201"/>
      <c r="L932" s="196"/>
      <c r="M932" s="196"/>
      <c r="N932" s="200"/>
      <c r="O932" s="200"/>
      <c r="P932" s="199"/>
      <c r="Q932" s="198"/>
      <c r="R932" s="198"/>
      <c r="S932" s="198"/>
      <c r="T932" s="198"/>
      <c r="U932" s="196"/>
      <c r="V932" s="197"/>
      <c r="W932" s="197"/>
      <c r="X932" s="197"/>
      <c r="Y932" s="196"/>
      <c r="Z932" s="196"/>
      <c r="AA932" s="196"/>
      <c r="AB932" s="196"/>
      <c r="AC932" s="196"/>
      <c r="AD932" s="196"/>
      <c r="AE932" s="196"/>
      <c r="AF932" s="196"/>
      <c r="AG932" s="196"/>
      <c r="AH932" s="196"/>
      <c r="AI932" s="196"/>
      <c r="AJ932" s="196"/>
      <c r="AK932" s="196"/>
    </row>
    <row r="933" spans="1:37" ht="11.25" customHeight="1">
      <c r="A933" s="205"/>
      <c r="B933" s="204"/>
      <c r="C933" s="196"/>
      <c r="D933" s="196"/>
      <c r="E933" s="196"/>
      <c r="F933" s="196"/>
      <c r="G933" s="196"/>
      <c r="H933" s="202"/>
      <c r="I933" s="203"/>
      <c r="J933" s="202"/>
      <c r="K933" s="201"/>
      <c r="L933" s="196"/>
      <c r="M933" s="196"/>
      <c r="N933" s="200"/>
      <c r="O933" s="200"/>
      <c r="P933" s="199"/>
      <c r="Q933" s="198"/>
      <c r="R933" s="198"/>
      <c r="S933" s="198"/>
      <c r="T933" s="198"/>
      <c r="U933" s="196"/>
      <c r="V933" s="197"/>
      <c r="W933" s="197"/>
      <c r="X933" s="197"/>
      <c r="Y933" s="196"/>
      <c r="Z933" s="196"/>
      <c r="AA933" s="196"/>
      <c r="AB933" s="196"/>
      <c r="AC933" s="196"/>
      <c r="AD933" s="196"/>
      <c r="AE933" s="196"/>
      <c r="AF933" s="196"/>
      <c r="AG933" s="196"/>
      <c r="AH933" s="196"/>
      <c r="AI933" s="196"/>
      <c r="AJ933" s="196"/>
      <c r="AK933" s="196"/>
    </row>
    <row r="934" spans="1:37" ht="11.25" customHeight="1">
      <c r="A934" s="205"/>
      <c r="B934" s="204"/>
      <c r="C934" s="196"/>
      <c r="D934" s="196"/>
      <c r="E934" s="196"/>
      <c r="F934" s="196"/>
      <c r="G934" s="196"/>
      <c r="H934" s="202"/>
      <c r="I934" s="203"/>
      <c r="J934" s="202"/>
      <c r="K934" s="201"/>
      <c r="L934" s="196"/>
      <c r="M934" s="196"/>
      <c r="N934" s="200"/>
      <c r="O934" s="200"/>
      <c r="P934" s="199"/>
      <c r="Q934" s="198"/>
      <c r="R934" s="198"/>
      <c r="S934" s="198"/>
      <c r="T934" s="198"/>
      <c r="U934" s="196"/>
      <c r="V934" s="197"/>
      <c r="W934" s="197"/>
      <c r="X934" s="197"/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</row>
    <row r="935" spans="1:37" ht="11.25" customHeight="1">
      <c r="A935" s="205"/>
      <c r="B935" s="204"/>
      <c r="C935" s="196"/>
      <c r="D935" s="196"/>
      <c r="E935" s="196"/>
      <c r="F935" s="196"/>
      <c r="G935" s="196"/>
      <c r="H935" s="202"/>
      <c r="I935" s="203"/>
      <c r="J935" s="202"/>
      <c r="K935" s="201"/>
      <c r="L935" s="196"/>
      <c r="M935" s="196"/>
      <c r="N935" s="200"/>
      <c r="O935" s="200"/>
      <c r="P935" s="199"/>
      <c r="Q935" s="198"/>
      <c r="R935" s="198"/>
      <c r="S935" s="198"/>
      <c r="T935" s="198"/>
      <c r="U935" s="196"/>
      <c r="V935" s="197"/>
      <c r="W935" s="197"/>
      <c r="X935" s="197"/>
      <c r="Y935" s="196"/>
      <c r="Z935" s="196"/>
      <c r="AA935" s="196"/>
      <c r="AB935" s="196"/>
      <c r="AC935" s="196"/>
      <c r="AD935" s="196"/>
      <c r="AE935" s="196"/>
      <c r="AF935" s="196"/>
      <c r="AG935" s="196"/>
      <c r="AH935" s="196"/>
      <c r="AI935" s="196"/>
      <c r="AJ935" s="196"/>
      <c r="AK935" s="196"/>
    </row>
    <row r="936" spans="1:37" ht="11.25" customHeight="1">
      <c r="A936" s="205"/>
      <c r="B936" s="204"/>
      <c r="C936" s="196"/>
      <c r="D936" s="196"/>
      <c r="E936" s="196"/>
      <c r="F936" s="196"/>
      <c r="G936" s="196"/>
      <c r="H936" s="202"/>
      <c r="I936" s="203"/>
      <c r="J936" s="202"/>
      <c r="K936" s="201"/>
      <c r="L936" s="196"/>
      <c r="M936" s="196"/>
      <c r="N936" s="200"/>
      <c r="O936" s="200"/>
      <c r="P936" s="199"/>
      <c r="Q936" s="198"/>
      <c r="R936" s="198"/>
      <c r="S936" s="198"/>
      <c r="T936" s="198"/>
      <c r="U936" s="196"/>
      <c r="V936" s="197"/>
      <c r="W936" s="197"/>
      <c r="X936" s="197"/>
      <c r="Y936" s="196"/>
      <c r="Z936" s="196"/>
      <c r="AA936" s="196"/>
      <c r="AB936" s="196"/>
      <c r="AC936" s="196"/>
      <c r="AD936" s="196"/>
      <c r="AE936" s="196"/>
      <c r="AF936" s="196"/>
      <c r="AG936" s="196"/>
      <c r="AH936" s="196"/>
      <c r="AI936" s="196"/>
      <c r="AJ936" s="196"/>
      <c r="AK936" s="196"/>
    </row>
    <row r="937" spans="1:37" ht="11.25" customHeight="1">
      <c r="A937" s="205"/>
      <c r="B937" s="204"/>
      <c r="C937" s="196"/>
      <c r="D937" s="196"/>
      <c r="E937" s="196"/>
      <c r="F937" s="196"/>
      <c r="G937" s="196"/>
      <c r="H937" s="202"/>
      <c r="I937" s="203"/>
      <c r="J937" s="202"/>
      <c r="K937" s="201"/>
      <c r="L937" s="196"/>
      <c r="M937" s="196"/>
      <c r="N937" s="200"/>
      <c r="O937" s="200"/>
      <c r="P937" s="199"/>
      <c r="Q937" s="198"/>
      <c r="R937" s="198"/>
      <c r="S937" s="198"/>
      <c r="T937" s="198"/>
      <c r="U937" s="196"/>
      <c r="V937" s="197"/>
      <c r="W937" s="197"/>
      <c r="X937" s="197"/>
      <c r="Y937" s="196"/>
      <c r="Z937" s="196"/>
      <c r="AA937" s="196"/>
      <c r="AB937" s="196"/>
      <c r="AC937" s="196"/>
      <c r="AD937" s="196"/>
      <c r="AE937" s="196"/>
      <c r="AF937" s="196"/>
      <c r="AG937" s="196"/>
      <c r="AH937" s="196"/>
      <c r="AI937" s="196"/>
      <c r="AJ937" s="196"/>
      <c r="AK937" s="196"/>
    </row>
    <row r="938" spans="1:37" ht="11.25" customHeight="1">
      <c r="A938" s="205"/>
      <c r="B938" s="204"/>
      <c r="C938" s="196"/>
      <c r="D938" s="196"/>
      <c r="E938" s="196"/>
      <c r="F938" s="196"/>
      <c r="G938" s="196"/>
      <c r="H938" s="202"/>
      <c r="I938" s="203"/>
      <c r="J938" s="202"/>
      <c r="K938" s="201"/>
      <c r="L938" s="196"/>
      <c r="M938" s="196"/>
      <c r="N938" s="200"/>
      <c r="O938" s="200"/>
      <c r="P938" s="199"/>
      <c r="Q938" s="198"/>
      <c r="R938" s="198"/>
      <c r="S938" s="198"/>
      <c r="T938" s="198"/>
      <c r="U938" s="196"/>
      <c r="V938" s="197"/>
      <c r="W938" s="197"/>
      <c r="X938" s="197"/>
      <c r="Y938" s="196"/>
      <c r="Z938" s="196"/>
      <c r="AA938" s="196"/>
      <c r="AB938" s="196"/>
      <c r="AC938" s="196"/>
      <c r="AD938" s="196"/>
      <c r="AE938" s="196"/>
      <c r="AF938" s="196"/>
      <c r="AG938" s="196"/>
      <c r="AH938" s="196"/>
      <c r="AI938" s="196"/>
      <c r="AJ938" s="196"/>
      <c r="AK938" s="196"/>
    </row>
    <row r="939" spans="1:37" ht="11.25" customHeight="1">
      <c r="A939" s="205"/>
      <c r="B939" s="204"/>
      <c r="C939" s="196"/>
      <c r="D939" s="196"/>
      <c r="E939" s="196"/>
      <c r="F939" s="196"/>
      <c r="G939" s="196"/>
      <c r="H939" s="202"/>
      <c r="I939" s="203"/>
      <c r="J939" s="202"/>
      <c r="K939" s="201"/>
      <c r="L939" s="196"/>
      <c r="M939" s="196"/>
      <c r="N939" s="200"/>
      <c r="O939" s="200"/>
      <c r="P939" s="199"/>
      <c r="Q939" s="198"/>
      <c r="R939" s="198"/>
      <c r="S939" s="198"/>
      <c r="T939" s="198"/>
      <c r="U939" s="196"/>
      <c r="V939" s="197"/>
      <c r="W939" s="197"/>
      <c r="X939" s="197"/>
      <c r="Y939" s="196"/>
      <c r="Z939" s="196"/>
      <c r="AA939" s="196"/>
      <c r="AB939" s="196"/>
      <c r="AC939" s="196"/>
      <c r="AD939" s="196"/>
      <c r="AE939" s="196"/>
      <c r="AF939" s="196"/>
      <c r="AG939" s="196"/>
      <c r="AH939" s="196"/>
      <c r="AI939" s="196"/>
      <c r="AJ939" s="196"/>
      <c r="AK939" s="196"/>
    </row>
    <row r="940" spans="1:37" ht="11.25" customHeight="1">
      <c r="A940" s="205"/>
      <c r="B940" s="204"/>
      <c r="C940" s="196"/>
      <c r="D940" s="196"/>
      <c r="E940" s="196"/>
      <c r="F940" s="196"/>
      <c r="G940" s="196"/>
      <c r="H940" s="202"/>
      <c r="I940" s="203"/>
      <c r="J940" s="202"/>
      <c r="K940" s="201"/>
      <c r="L940" s="196"/>
      <c r="M940" s="196"/>
      <c r="N940" s="200"/>
      <c r="O940" s="200"/>
      <c r="P940" s="199"/>
      <c r="Q940" s="198"/>
      <c r="R940" s="198"/>
      <c r="S940" s="198"/>
      <c r="T940" s="198"/>
      <c r="U940" s="196"/>
      <c r="V940" s="197"/>
      <c r="W940" s="197"/>
      <c r="X940" s="197"/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</row>
    <row r="941" spans="1:37" ht="11.25" customHeight="1">
      <c r="A941" s="205"/>
      <c r="B941" s="204"/>
      <c r="C941" s="196"/>
      <c r="D941" s="196"/>
      <c r="E941" s="196"/>
      <c r="F941" s="196"/>
      <c r="G941" s="196"/>
      <c r="H941" s="202"/>
      <c r="I941" s="203"/>
      <c r="J941" s="202"/>
      <c r="K941" s="201"/>
      <c r="L941" s="196"/>
      <c r="M941" s="196"/>
      <c r="N941" s="200"/>
      <c r="O941" s="200"/>
      <c r="P941" s="199"/>
      <c r="Q941" s="198"/>
      <c r="R941" s="198"/>
      <c r="S941" s="198"/>
      <c r="T941" s="198"/>
      <c r="U941" s="196"/>
      <c r="V941" s="197"/>
      <c r="W941" s="197"/>
      <c r="X941" s="197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</row>
    <row r="942" spans="1:37" ht="11.25" customHeight="1">
      <c r="A942" s="205"/>
      <c r="B942" s="204"/>
      <c r="C942" s="196"/>
      <c r="D942" s="196"/>
      <c r="E942" s="196"/>
      <c r="F942" s="196"/>
      <c r="G942" s="196"/>
      <c r="H942" s="202"/>
      <c r="I942" s="203"/>
      <c r="J942" s="202"/>
      <c r="K942" s="201"/>
      <c r="L942" s="196"/>
      <c r="M942" s="196"/>
      <c r="N942" s="200"/>
      <c r="O942" s="200"/>
      <c r="P942" s="199"/>
      <c r="Q942" s="198"/>
      <c r="R942" s="198"/>
      <c r="S942" s="198"/>
      <c r="T942" s="198"/>
      <c r="U942" s="196"/>
      <c r="V942" s="197"/>
      <c r="W942" s="197"/>
      <c r="X942" s="197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</row>
    <row r="943" spans="1:37" ht="11.25" customHeight="1">
      <c r="A943" s="205"/>
      <c r="B943" s="204"/>
      <c r="C943" s="196"/>
      <c r="D943" s="196"/>
      <c r="E943" s="196"/>
      <c r="F943" s="196"/>
      <c r="G943" s="196"/>
      <c r="H943" s="202"/>
      <c r="I943" s="203"/>
      <c r="J943" s="202"/>
      <c r="K943" s="201"/>
      <c r="L943" s="196"/>
      <c r="M943" s="196"/>
      <c r="N943" s="200"/>
      <c r="O943" s="200"/>
      <c r="P943" s="199"/>
      <c r="Q943" s="198"/>
      <c r="R943" s="198"/>
      <c r="S943" s="198"/>
      <c r="T943" s="198"/>
      <c r="U943" s="196"/>
      <c r="V943" s="197"/>
      <c r="W943" s="197"/>
      <c r="X943" s="197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</row>
    <row r="944" spans="1:37" ht="11.25" customHeight="1">
      <c r="A944" s="205"/>
      <c r="B944" s="204"/>
      <c r="C944" s="196"/>
      <c r="D944" s="196"/>
      <c r="E944" s="196"/>
      <c r="F944" s="196"/>
      <c r="G944" s="196"/>
      <c r="H944" s="202"/>
      <c r="I944" s="203"/>
      <c r="J944" s="202"/>
      <c r="K944" s="201"/>
      <c r="L944" s="196"/>
      <c r="M944" s="196"/>
      <c r="N944" s="200"/>
      <c r="O944" s="200"/>
      <c r="P944" s="199"/>
      <c r="Q944" s="198"/>
      <c r="R944" s="198"/>
      <c r="S944" s="198"/>
      <c r="T944" s="198"/>
      <c r="U944" s="196"/>
      <c r="V944" s="197"/>
      <c r="W944" s="197"/>
      <c r="X944" s="197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</row>
    <row r="945" spans="1:37" ht="11.25" customHeight="1">
      <c r="A945" s="205"/>
      <c r="B945" s="204"/>
      <c r="C945" s="196"/>
      <c r="D945" s="196"/>
      <c r="E945" s="196"/>
      <c r="F945" s="196"/>
      <c r="G945" s="196"/>
      <c r="H945" s="202"/>
      <c r="I945" s="203"/>
      <c r="J945" s="202"/>
      <c r="K945" s="201"/>
      <c r="L945" s="196"/>
      <c r="M945" s="196"/>
      <c r="N945" s="200"/>
      <c r="O945" s="200"/>
      <c r="P945" s="199"/>
      <c r="Q945" s="198"/>
      <c r="R945" s="198"/>
      <c r="S945" s="198"/>
      <c r="T945" s="198"/>
      <c r="U945" s="196"/>
      <c r="V945" s="197"/>
      <c r="W945" s="197"/>
      <c r="X945" s="197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</row>
    <row r="946" spans="1:37" ht="11.25" customHeight="1">
      <c r="A946" s="205"/>
      <c r="B946" s="204"/>
      <c r="C946" s="196"/>
      <c r="D946" s="196"/>
      <c r="E946" s="196"/>
      <c r="F946" s="196"/>
      <c r="G946" s="196"/>
      <c r="H946" s="202"/>
      <c r="I946" s="203"/>
      <c r="J946" s="202"/>
      <c r="K946" s="201"/>
      <c r="L946" s="196"/>
      <c r="M946" s="196"/>
      <c r="N946" s="200"/>
      <c r="O946" s="200"/>
      <c r="P946" s="199"/>
      <c r="Q946" s="198"/>
      <c r="R946" s="198"/>
      <c r="S946" s="198"/>
      <c r="T946" s="198"/>
      <c r="U946" s="196"/>
      <c r="V946" s="197"/>
      <c r="W946" s="197"/>
      <c r="X946" s="197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</row>
    <row r="947" spans="1:37" ht="11.25" customHeight="1">
      <c r="A947" s="205"/>
      <c r="B947" s="204"/>
      <c r="C947" s="196"/>
      <c r="D947" s="196"/>
      <c r="E947" s="196"/>
      <c r="F947" s="196"/>
      <c r="G947" s="196"/>
      <c r="H947" s="202"/>
      <c r="I947" s="203"/>
      <c r="J947" s="202"/>
      <c r="K947" s="201"/>
      <c r="L947" s="196"/>
      <c r="M947" s="196"/>
      <c r="N947" s="200"/>
      <c r="O947" s="200"/>
      <c r="P947" s="199"/>
      <c r="Q947" s="198"/>
      <c r="R947" s="198"/>
      <c r="S947" s="198"/>
      <c r="T947" s="198"/>
      <c r="U947" s="196"/>
      <c r="V947" s="197"/>
      <c r="W947" s="197"/>
      <c r="X947" s="197"/>
      <c r="Y947" s="196"/>
      <c r="Z947" s="196"/>
      <c r="AA947" s="196"/>
      <c r="AB947" s="196"/>
      <c r="AC947" s="196"/>
      <c r="AD947" s="196"/>
      <c r="AE947" s="196"/>
      <c r="AF947" s="196"/>
      <c r="AG947" s="196"/>
      <c r="AH947" s="196"/>
      <c r="AI947" s="196"/>
      <c r="AJ947" s="196"/>
      <c r="AK947" s="196"/>
    </row>
    <row r="948" spans="1:37" ht="11.25" customHeight="1">
      <c r="A948" s="205"/>
      <c r="B948" s="204"/>
      <c r="C948" s="196"/>
      <c r="D948" s="196"/>
      <c r="E948" s="196"/>
      <c r="F948" s="196"/>
      <c r="G948" s="196"/>
      <c r="H948" s="202"/>
      <c r="I948" s="203"/>
      <c r="J948" s="202"/>
      <c r="K948" s="201"/>
      <c r="L948" s="196"/>
      <c r="M948" s="196"/>
      <c r="N948" s="200"/>
      <c r="O948" s="200"/>
      <c r="P948" s="199"/>
      <c r="Q948" s="198"/>
      <c r="R948" s="198"/>
      <c r="S948" s="198"/>
      <c r="T948" s="198"/>
      <c r="U948" s="196"/>
      <c r="V948" s="197"/>
      <c r="W948" s="197"/>
      <c r="X948" s="197"/>
      <c r="Y948" s="196"/>
      <c r="Z948" s="196"/>
      <c r="AA948" s="196"/>
      <c r="AB948" s="196"/>
      <c r="AC948" s="196"/>
      <c r="AD948" s="196"/>
      <c r="AE948" s="196"/>
      <c r="AF948" s="196"/>
      <c r="AG948" s="196"/>
      <c r="AH948" s="196"/>
      <c r="AI948" s="196"/>
      <c r="AJ948" s="196"/>
      <c r="AK948" s="196"/>
    </row>
    <row r="949" spans="1:37" ht="11.25" customHeight="1">
      <c r="A949" s="205"/>
      <c r="B949" s="204"/>
      <c r="C949" s="196"/>
      <c r="D949" s="196"/>
      <c r="E949" s="196"/>
      <c r="F949" s="196"/>
      <c r="G949" s="196"/>
      <c r="H949" s="202"/>
      <c r="I949" s="203"/>
      <c r="J949" s="202"/>
      <c r="K949" s="201"/>
      <c r="L949" s="196"/>
      <c r="M949" s="196"/>
      <c r="N949" s="200"/>
      <c r="O949" s="200"/>
      <c r="P949" s="199"/>
      <c r="Q949" s="198"/>
      <c r="R949" s="198"/>
      <c r="S949" s="198"/>
      <c r="T949" s="198"/>
      <c r="U949" s="196"/>
      <c r="V949" s="197"/>
      <c r="W949" s="197"/>
      <c r="X949" s="197"/>
      <c r="Y949" s="196"/>
      <c r="Z949" s="196"/>
      <c r="AA949" s="196"/>
      <c r="AB949" s="196"/>
      <c r="AC949" s="196"/>
      <c r="AD949" s="196"/>
      <c r="AE949" s="196"/>
      <c r="AF949" s="196"/>
      <c r="AG949" s="196"/>
      <c r="AH949" s="196"/>
      <c r="AI949" s="196"/>
      <c r="AJ949" s="196"/>
      <c r="AK949" s="196"/>
    </row>
    <row r="950" spans="1:37" ht="11.25" customHeight="1">
      <c r="A950" s="205"/>
      <c r="B950" s="204"/>
      <c r="C950" s="196"/>
      <c r="D950" s="196"/>
      <c r="E950" s="196"/>
      <c r="F950" s="196"/>
      <c r="G950" s="196"/>
      <c r="H950" s="202"/>
      <c r="I950" s="203"/>
      <c r="J950" s="202"/>
      <c r="K950" s="201"/>
      <c r="L950" s="196"/>
      <c r="M950" s="196"/>
      <c r="N950" s="200"/>
      <c r="O950" s="200"/>
      <c r="P950" s="199"/>
      <c r="Q950" s="198"/>
      <c r="R950" s="198"/>
      <c r="S950" s="198"/>
      <c r="T950" s="198"/>
      <c r="U950" s="196"/>
      <c r="V950" s="197"/>
      <c r="W950" s="197"/>
      <c r="X950" s="197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6"/>
      <c r="AK950" s="196"/>
    </row>
    <row r="951" spans="1:37" ht="11.25" customHeight="1">
      <c r="A951" s="205"/>
      <c r="B951" s="204"/>
      <c r="C951" s="196"/>
      <c r="D951" s="196"/>
      <c r="E951" s="196"/>
      <c r="F951" s="196"/>
      <c r="G951" s="196"/>
      <c r="H951" s="202"/>
      <c r="I951" s="203"/>
      <c r="J951" s="202"/>
      <c r="K951" s="201"/>
      <c r="L951" s="196"/>
      <c r="M951" s="196"/>
      <c r="N951" s="200"/>
      <c r="O951" s="200"/>
      <c r="P951" s="199"/>
      <c r="Q951" s="198"/>
      <c r="R951" s="198"/>
      <c r="S951" s="198"/>
      <c r="T951" s="198"/>
      <c r="U951" s="196"/>
      <c r="V951" s="197"/>
      <c r="W951" s="197"/>
      <c r="X951" s="197"/>
      <c r="Y951" s="196"/>
      <c r="Z951" s="196"/>
      <c r="AA951" s="196"/>
      <c r="AB951" s="196"/>
      <c r="AC951" s="196"/>
      <c r="AD951" s="196"/>
      <c r="AE951" s="196"/>
      <c r="AF951" s="196"/>
      <c r="AG951" s="196"/>
      <c r="AH951" s="196"/>
      <c r="AI951" s="196"/>
      <c r="AJ951" s="196"/>
      <c r="AK951" s="196"/>
    </row>
    <row r="952" spans="1:37" ht="11.25" customHeight="1">
      <c r="A952" s="205"/>
      <c r="B952" s="204"/>
      <c r="C952" s="196"/>
      <c r="D952" s="196"/>
      <c r="E952" s="196"/>
      <c r="F952" s="196"/>
      <c r="G952" s="196"/>
      <c r="H952" s="202"/>
      <c r="I952" s="203"/>
      <c r="J952" s="202"/>
      <c r="K952" s="201"/>
      <c r="L952" s="196"/>
      <c r="M952" s="196"/>
      <c r="N952" s="200"/>
      <c r="O952" s="200"/>
      <c r="P952" s="199"/>
      <c r="Q952" s="198"/>
      <c r="R952" s="198"/>
      <c r="S952" s="198"/>
      <c r="T952" s="198"/>
      <c r="U952" s="196"/>
      <c r="V952" s="197"/>
      <c r="W952" s="197"/>
      <c r="X952" s="197"/>
      <c r="Y952" s="196"/>
      <c r="Z952" s="196"/>
      <c r="AA952" s="196"/>
      <c r="AB952" s="196"/>
      <c r="AC952" s="196"/>
      <c r="AD952" s="196"/>
      <c r="AE952" s="196"/>
      <c r="AF952" s="196"/>
      <c r="AG952" s="196"/>
      <c r="AH952" s="196"/>
      <c r="AI952" s="196"/>
      <c r="AJ952" s="196"/>
      <c r="AK952" s="196"/>
    </row>
    <row r="953" spans="1:37" ht="11.25" customHeight="1">
      <c r="A953" s="205"/>
      <c r="B953" s="204"/>
      <c r="C953" s="196"/>
      <c r="D953" s="196"/>
      <c r="E953" s="196"/>
      <c r="F953" s="196"/>
      <c r="G953" s="196"/>
      <c r="H953" s="202"/>
      <c r="I953" s="203"/>
      <c r="J953" s="202"/>
      <c r="K953" s="201"/>
      <c r="L953" s="196"/>
      <c r="M953" s="196"/>
      <c r="N953" s="200"/>
      <c r="O953" s="200"/>
      <c r="P953" s="199"/>
      <c r="Q953" s="198"/>
      <c r="R953" s="198"/>
      <c r="S953" s="198"/>
      <c r="T953" s="198"/>
      <c r="U953" s="196"/>
      <c r="V953" s="197"/>
      <c r="W953" s="197"/>
      <c r="X953" s="197"/>
      <c r="Y953" s="196"/>
      <c r="Z953" s="196"/>
      <c r="AA953" s="196"/>
      <c r="AB953" s="196"/>
      <c r="AC953" s="196"/>
      <c r="AD953" s="196"/>
      <c r="AE953" s="196"/>
      <c r="AF953" s="196"/>
      <c r="AG953" s="196"/>
      <c r="AH953" s="196"/>
      <c r="AI953" s="196"/>
      <c r="AJ953" s="196"/>
      <c r="AK953" s="196"/>
    </row>
    <row r="954" spans="1:37" ht="11.25" customHeight="1">
      <c r="A954" s="205"/>
      <c r="B954" s="204"/>
      <c r="C954" s="196"/>
      <c r="D954" s="196"/>
      <c r="E954" s="196"/>
      <c r="F954" s="196"/>
      <c r="G954" s="196"/>
      <c r="H954" s="202"/>
      <c r="I954" s="203"/>
      <c r="J954" s="202"/>
      <c r="K954" s="201"/>
      <c r="L954" s="196"/>
      <c r="M954" s="196"/>
      <c r="N954" s="200"/>
      <c r="O954" s="200"/>
      <c r="P954" s="199"/>
      <c r="Q954" s="198"/>
      <c r="R954" s="198"/>
      <c r="S954" s="198"/>
      <c r="T954" s="198"/>
      <c r="U954" s="196"/>
      <c r="V954" s="197"/>
      <c r="W954" s="197"/>
      <c r="X954" s="197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6"/>
      <c r="AK954" s="196"/>
    </row>
    <row r="955" spans="1:37" ht="11.25" customHeight="1">
      <c r="A955" s="205"/>
      <c r="B955" s="204"/>
      <c r="C955" s="196"/>
      <c r="D955" s="196"/>
      <c r="E955" s="196"/>
      <c r="F955" s="196"/>
      <c r="G955" s="196"/>
      <c r="H955" s="202"/>
      <c r="I955" s="203"/>
      <c r="J955" s="202"/>
      <c r="K955" s="201"/>
      <c r="L955" s="196"/>
      <c r="M955" s="196"/>
      <c r="N955" s="200"/>
      <c r="O955" s="200"/>
      <c r="P955" s="199"/>
      <c r="Q955" s="198"/>
      <c r="R955" s="198"/>
      <c r="S955" s="198"/>
      <c r="T955" s="198"/>
      <c r="U955" s="196"/>
      <c r="V955" s="197"/>
      <c r="W955" s="197"/>
      <c r="X955" s="197"/>
      <c r="Y955" s="196"/>
      <c r="Z955" s="196"/>
      <c r="AA955" s="196"/>
      <c r="AB955" s="196"/>
      <c r="AC955" s="196"/>
      <c r="AD955" s="196"/>
      <c r="AE955" s="196"/>
      <c r="AF955" s="196"/>
      <c r="AG955" s="196"/>
      <c r="AH955" s="196"/>
      <c r="AI955" s="196"/>
      <c r="AJ955" s="196"/>
      <c r="AK955" s="196"/>
    </row>
    <row r="956" spans="1:37" ht="11.25" customHeight="1">
      <c r="A956" s="205"/>
      <c r="B956" s="204"/>
      <c r="C956" s="196"/>
      <c r="D956" s="196"/>
      <c r="E956" s="196"/>
      <c r="F956" s="196"/>
      <c r="G956" s="196"/>
      <c r="H956" s="202"/>
      <c r="I956" s="203"/>
      <c r="J956" s="202"/>
      <c r="K956" s="201"/>
      <c r="L956" s="196"/>
      <c r="M956" s="196"/>
      <c r="N956" s="200"/>
      <c r="O956" s="200"/>
      <c r="P956" s="199"/>
      <c r="Q956" s="198"/>
      <c r="R956" s="198"/>
      <c r="S956" s="198"/>
      <c r="T956" s="198"/>
      <c r="U956" s="196"/>
      <c r="V956" s="197"/>
      <c r="W956" s="197"/>
      <c r="X956" s="197"/>
      <c r="Y956" s="196"/>
      <c r="Z956" s="196"/>
      <c r="AA956" s="196"/>
      <c r="AB956" s="196"/>
      <c r="AC956" s="196"/>
      <c r="AD956" s="196"/>
      <c r="AE956" s="196"/>
      <c r="AF956" s="196"/>
      <c r="AG956" s="196"/>
      <c r="AH956" s="196"/>
      <c r="AI956" s="196"/>
      <c r="AJ956" s="196"/>
      <c r="AK956" s="196"/>
    </row>
    <row r="957" spans="1:37" ht="11.25" customHeight="1">
      <c r="A957" s="205"/>
      <c r="B957" s="204"/>
      <c r="C957" s="196"/>
      <c r="D957" s="196"/>
      <c r="E957" s="196"/>
      <c r="F957" s="196"/>
      <c r="G957" s="196"/>
      <c r="H957" s="202"/>
      <c r="I957" s="203"/>
      <c r="J957" s="202"/>
      <c r="K957" s="201"/>
      <c r="L957" s="196"/>
      <c r="M957" s="196"/>
      <c r="N957" s="200"/>
      <c r="O957" s="200"/>
      <c r="P957" s="199"/>
      <c r="Q957" s="198"/>
      <c r="R957" s="198"/>
      <c r="S957" s="198"/>
      <c r="T957" s="198"/>
      <c r="U957" s="196"/>
      <c r="V957" s="197"/>
      <c r="W957" s="197"/>
      <c r="X957" s="197"/>
      <c r="Y957" s="196"/>
      <c r="Z957" s="196"/>
      <c r="AA957" s="196"/>
      <c r="AB957" s="196"/>
      <c r="AC957" s="196"/>
      <c r="AD957" s="196"/>
      <c r="AE957" s="196"/>
      <c r="AF957" s="196"/>
      <c r="AG957" s="196"/>
      <c r="AH957" s="196"/>
      <c r="AI957" s="196"/>
      <c r="AJ957" s="196"/>
      <c r="AK957" s="196"/>
    </row>
    <row r="958" spans="1:37" ht="11.25" customHeight="1">
      <c r="A958" s="205"/>
      <c r="B958" s="204"/>
      <c r="C958" s="196"/>
      <c r="D958" s="196"/>
      <c r="E958" s="196"/>
      <c r="F958" s="196"/>
      <c r="G958" s="196"/>
      <c r="H958" s="202"/>
      <c r="I958" s="203"/>
      <c r="J958" s="202"/>
      <c r="K958" s="201"/>
      <c r="L958" s="196"/>
      <c r="M958" s="196"/>
      <c r="N958" s="200"/>
      <c r="O958" s="200"/>
      <c r="P958" s="199"/>
      <c r="Q958" s="198"/>
      <c r="R958" s="198"/>
      <c r="S958" s="198"/>
      <c r="T958" s="198"/>
      <c r="U958" s="196"/>
      <c r="V958" s="197"/>
      <c r="W958" s="197"/>
      <c r="X958" s="197"/>
      <c r="Y958" s="196"/>
      <c r="Z958" s="196"/>
      <c r="AA958" s="196"/>
      <c r="AB958" s="196"/>
      <c r="AC958" s="196"/>
      <c r="AD958" s="196"/>
      <c r="AE958" s="196"/>
      <c r="AF958" s="196"/>
      <c r="AG958" s="196"/>
      <c r="AH958" s="196"/>
      <c r="AI958" s="196"/>
      <c r="AJ958" s="196"/>
      <c r="AK958" s="196"/>
    </row>
    <row r="959" spans="1:37" ht="11.25" customHeight="1">
      <c r="A959" s="205"/>
      <c r="B959" s="204"/>
      <c r="C959" s="196"/>
      <c r="D959" s="196"/>
      <c r="E959" s="196"/>
      <c r="F959" s="196"/>
      <c r="G959" s="196"/>
      <c r="H959" s="202"/>
      <c r="I959" s="203"/>
      <c r="J959" s="202"/>
      <c r="K959" s="201"/>
      <c r="L959" s="196"/>
      <c r="M959" s="196"/>
      <c r="N959" s="200"/>
      <c r="O959" s="200"/>
      <c r="P959" s="199"/>
      <c r="Q959" s="198"/>
      <c r="R959" s="198"/>
      <c r="S959" s="198"/>
      <c r="T959" s="198"/>
      <c r="U959" s="196"/>
      <c r="V959" s="197"/>
      <c r="W959" s="197"/>
      <c r="X959" s="197"/>
      <c r="Y959" s="196"/>
      <c r="Z959" s="196"/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6"/>
      <c r="AK959" s="196"/>
    </row>
    <row r="960" spans="1:37" ht="11.25" customHeight="1">
      <c r="A960" s="205"/>
      <c r="B960" s="204"/>
      <c r="C960" s="196"/>
      <c r="D960" s="196"/>
      <c r="E960" s="196"/>
      <c r="F960" s="196"/>
      <c r="G960" s="196"/>
      <c r="H960" s="202"/>
      <c r="I960" s="203"/>
      <c r="J960" s="202"/>
      <c r="K960" s="201"/>
      <c r="L960" s="196"/>
      <c r="M960" s="196"/>
      <c r="N960" s="200"/>
      <c r="O960" s="200"/>
      <c r="P960" s="199"/>
      <c r="Q960" s="198"/>
      <c r="R960" s="198"/>
      <c r="S960" s="198"/>
      <c r="T960" s="198"/>
      <c r="U960" s="196"/>
      <c r="V960" s="197"/>
      <c r="W960" s="197"/>
      <c r="X960" s="197"/>
      <c r="Y960" s="196"/>
      <c r="Z960" s="196"/>
      <c r="AA960" s="196"/>
      <c r="AB960" s="196"/>
      <c r="AC960" s="196"/>
      <c r="AD960" s="196"/>
      <c r="AE960" s="196"/>
      <c r="AF960" s="196"/>
      <c r="AG960" s="196"/>
      <c r="AH960" s="196"/>
      <c r="AI960" s="196"/>
      <c r="AJ960" s="196"/>
      <c r="AK960" s="196"/>
    </row>
    <row r="961" spans="1:37" ht="11.25" customHeight="1">
      <c r="A961" s="205"/>
      <c r="B961" s="204"/>
      <c r="C961" s="196"/>
      <c r="D961" s="196"/>
      <c r="E961" s="196"/>
      <c r="F961" s="196"/>
      <c r="G961" s="196"/>
      <c r="H961" s="202"/>
      <c r="I961" s="203"/>
      <c r="J961" s="202"/>
      <c r="K961" s="201"/>
      <c r="L961" s="196"/>
      <c r="M961" s="196"/>
      <c r="N961" s="200"/>
      <c r="O961" s="200"/>
      <c r="P961" s="199"/>
      <c r="Q961" s="198"/>
      <c r="R961" s="198"/>
      <c r="S961" s="198"/>
      <c r="T961" s="198"/>
      <c r="U961" s="196"/>
      <c r="V961" s="197"/>
      <c r="W961" s="197"/>
      <c r="X961" s="197"/>
      <c r="Y961" s="196"/>
      <c r="Z961" s="196"/>
      <c r="AA961" s="196"/>
      <c r="AB961" s="196"/>
      <c r="AC961" s="196"/>
      <c r="AD961" s="196"/>
      <c r="AE961" s="196"/>
      <c r="AF961" s="196"/>
      <c r="AG961" s="196"/>
      <c r="AH961" s="196"/>
      <c r="AI961" s="196"/>
      <c r="AJ961" s="196"/>
      <c r="AK961" s="196"/>
    </row>
    <row r="962" spans="1:37" ht="11.25" customHeight="1">
      <c r="A962" s="205"/>
      <c r="B962" s="204"/>
      <c r="C962" s="196"/>
      <c r="D962" s="196"/>
      <c r="E962" s="196"/>
      <c r="F962" s="196"/>
      <c r="G962" s="196"/>
      <c r="H962" s="202"/>
      <c r="I962" s="203"/>
      <c r="J962" s="202"/>
      <c r="K962" s="201"/>
      <c r="L962" s="196"/>
      <c r="M962" s="196"/>
      <c r="N962" s="200"/>
      <c r="O962" s="200"/>
      <c r="P962" s="199"/>
      <c r="Q962" s="198"/>
      <c r="R962" s="198"/>
      <c r="S962" s="198"/>
      <c r="T962" s="198"/>
      <c r="U962" s="196"/>
      <c r="V962" s="197"/>
      <c r="W962" s="197"/>
      <c r="X962" s="197"/>
      <c r="Y962" s="196"/>
      <c r="Z962" s="196"/>
      <c r="AA962" s="196"/>
      <c r="AB962" s="196"/>
      <c r="AC962" s="196"/>
      <c r="AD962" s="196"/>
      <c r="AE962" s="196"/>
      <c r="AF962" s="196"/>
      <c r="AG962" s="196"/>
      <c r="AH962" s="196"/>
      <c r="AI962" s="196"/>
      <c r="AJ962" s="196"/>
      <c r="AK962" s="196"/>
    </row>
    <row r="963" spans="1:37" ht="11.25" customHeight="1">
      <c r="A963" s="205"/>
      <c r="B963" s="204"/>
      <c r="C963" s="196"/>
      <c r="D963" s="196"/>
      <c r="E963" s="196"/>
      <c r="F963" s="196"/>
      <c r="G963" s="196"/>
      <c r="H963" s="202"/>
      <c r="I963" s="203"/>
      <c r="J963" s="202"/>
      <c r="K963" s="201"/>
      <c r="L963" s="196"/>
      <c r="M963" s="196"/>
      <c r="N963" s="200"/>
      <c r="O963" s="200"/>
      <c r="P963" s="199"/>
      <c r="Q963" s="198"/>
      <c r="R963" s="198"/>
      <c r="S963" s="198"/>
      <c r="T963" s="198"/>
      <c r="U963" s="196"/>
      <c r="V963" s="197"/>
      <c r="W963" s="197"/>
      <c r="X963" s="197"/>
      <c r="Y963" s="196"/>
      <c r="Z963" s="196"/>
      <c r="AA963" s="196"/>
      <c r="AB963" s="196"/>
      <c r="AC963" s="196"/>
      <c r="AD963" s="196"/>
      <c r="AE963" s="196"/>
      <c r="AF963" s="196"/>
      <c r="AG963" s="196"/>
      <c r="AH963" s="196"/>
      <c r="AI963" s="196"/>
      <c r="AJ963" s="196"/>
      <c r="AK963" s="196"/>
    </row>
    <row r="964" spans="1:37" ht="11.25" customHeight="1">
      <c r="A964" s="205"/>
      <c r="B964" s="204"/>
      <c r="C964" s="196"/>
      <c r="D964" s="196"/>
      <c r="E964" s="196"/>
      <c r="F964" s="196"/>
      <c r="G964" s="196"/>
      <c r="H964" s="202"/>
      <c r="I964" s="203"/>
      <c r="J964" s="202"/>
      <c r="K964" s="201"/>
      <c r="L964" s="196"/>
      <c r="M964" s="196"/>
      <c r="N964" s="200"/>
      <c r="O964" s="200"/>
      <c r="P964" s="199"/>
      <c r="Q964" s="198"/>
      <c r="R964" s="198"/>
      <c r="S964" s="198"/>
      <c r="T964" s="198"/>
      <c r="U964" s="196"/>
      <c r="V964" s="197"/>
      <c r="W964" s="197"/>
      <c r="X964" s="197"/>
      <c r="Y964" s="196"/>
      <c r="Z964" s="196"/>
      <c r="AA964" s="196"/>
      <c r="AB964" s="196"/>
      <c r="AC964" s="196"/>
      <c r="AD964" s="196"/>
      <c r="AE964" s="196"/>
      <c r="AF964" s="196"/>
      <c r="AG964" s="196"/>
      <c r="AH964" s="196"/>
      <c r="AI964" s="196"/>
      <c r="AJ964" s="196"/>
      <c r="AK964" s="196"/>
    </row>
    <row r="965" spans="1:37" ht="11.25" customHeight="1">
      <c r="A965" s="205"/>
      <c r="B965" s="204"/>
      <c r="C965" s="196"/>
      <c r="D965" s="196"/>
      <c r="E965" s="196"/>
      <c r="F965" s="196"/>
      <c r="G965" s="196"/>
      <c r="H965" s="202"/>
      <c r="I965" s="203"/>
      <c r="J965" s="202"/>
      <c r="K965" s="201"/>
      <c r="L965" s="196"/>
      <c r="M965" s="196"/>
      <c r="N965" s="200"/>
      <c r="O965" s="200"/>
      <c r="P965" s="199"/>
      <c r="Q965" s="198"/>
      <c r="R965" s="198"/>
      <c r="S965" s="198"/>
      <c r="T965" s="198"/>
      <c r="U965" s="196"/>
      <c r="V965" s="197"/>
      <c r="W965" s="197"/>
      <c r="X965" s="197"/>
      <c r="Y965" s="196"/>
      <c r="Z965" s="196"/>
      <c r="AA965" s="196"/>
      <c r="AB965" s="196"/>
      <c r="AC965" s="196"/>
      <c r="AD965" s="196"/>
      <c r="AE965" s="196"/>
      <c r="AF965" s="196"/>
      <c r="AG965" s="196"/>
      <c r="AH965" s="196"/>
      <c r="AI965" s="196"/>
      <c r="AJ965" s="196"/>
      <c r="AK965" s="196"/>
    </row>
    <row r="966" spans="1:37" ht="11.25" customHeight="1">
      <c r="A966" s="205"/>
      <c r="B966" s="204"/>
      <c r="C966" s="196"/>
      <c r="D966" s="196"/>
      <c r="E966" s="196"/>
      <c r="F966" s="196"/>
      <c r="G966" s="196"/>
      <c r="H966" s="202"/>
      <c r="I966" s="203"/>
      <c r="J966" s="202"/>
      <c r="K966" s="201"/>
      <c r="L966" s="196"/>
      <c r="M966" s="196"/>
      <c r="N966" s="200"/>
      <c r="O966" s="200"/>
      <c r="P966" s="199"/>
      <c r="Q966" s="198"/>
      <c r="R966" s="198"/>
      <c r="S966" s="198"/>
      <c r="T966" s="198"/>
      <c r="U966" s="196"/>
      <c r="V966" s="197"/>
      <c r="W966" s="197"/>
      <c r="X966" s="197"/>
      <c r="Y966" s="196"/>
      <c r="Z966" s="196"/>
      <c r="AA966" s="196"/>
      <c r="AB966" s="196"/>
      <c r="AC966" s="196"/>
      <c r="AD966" s="196"/>
      <c r="AE966" s="196"/>
      <c r="AF966" s="196"/>
      <c r="AG966" s="196"/>
      <c r="AH966" s="196"/>
      <c r="AI966" s="196"/>
      <c r="AJ966" s="196"/>
      <c r="AK966" s="196"/>
    </row>
    <row r="967" spans="1:37" ht="11.25" customHeight="1">
      <c r="A967" s="205"/>
      <c r="B967" s="204"/>
      <c r="C967" s="196"/>
      <c r="D967" s="196"/>
      <c r="E967" s="196"/>
      <c r="F967" s="196"/>
      <c r="G967" s="196"/>
      <c r="H967" s="202"/>
      <c r="I967" s="203"/>
      <c r="J967" s="202"/>
      <c r="K967" s="201"/>
      <c r="L967" s="196"/>
      <c r="M967" s="196"/>
      <c r="N967" s="200"/>
      <c r="O967" s="200"/>
      <c r="P967" s="199"/>
      <c r="Q967" s="198"/>
      <c r="R967" s="198"/>
      <c r="S967" s="198"/>
      <c r="T967" s="198"/>
      <c r="U967" s="196"/>
      <c r="V967" s="197"/>
      <c r="W967" s="197"/>
      <c r="X967" s="197"/>
      <c r="Y967" s="196"/>
      <c r="Z967" s="196"/>
      <c r="AA967" s="196"/>
      <c r="AB967" s="196"/>
      <c r="AC967" s="196"/>
      <c r="AD967" s="196"/>
      <c r="AE967" s="196"/>
      <c r="AF967" s="196"/>
      <c r="AG967" s="196"/>
      <c r="AH967" s="196"/>
      <c r="AI967" s="196"/>
      <c r="AJ967" s="196"/>
      <c r="AK967" s="196"/>
    </row>
    <row r="968" spans="1:37" ht="11.25" customHeight="1">
      <c r="A968" s="205"/>
      <c r="B968" s="204"/>
      <c r="C968" s="196"/>
      <c r="D968" s="196"/>
      <c r="E968" s="196"/>
      <c r="F968" s="196"/>
      <c r="G968" s="196"/>
      <c r="H968" s="202"/>
      <c r="I968" s="203"/>
      <c r="J968" s="202"/>
      <c r="K968" s="201"/>
      <c r="L968" s="196"/>
      <c r="M968" s="196"/>
      <c r="N968" s="200"/>
      <c r="O968" s="200"/>
      <c r="P968" s="199"/>
      <c r="Q968" s="198"/>
      <c r="R968" s="198"/>
      <c r="S968" s="198"/>
      <c r="T968" s="198"/>
      <c r="U968" s="196"/>
      <c r="V968" s="197"/>
      <c r="W968" s="197"/>
      <c r="X968" s="197"/>
      <c r="Y968" s="196"/>
      <c r="Z968" s="196"/>
      <c r="AA968" s="196"/>
      <c r="AB968" s="196"/>
      <c r="AC968" s="196"/>
      <c r="AD968" s="196"/>
      <c r="AE968" s="196"/>
      <c r="AF968" s="196"/>
      <c r="AG968" s="196"/>
      <c r="AH968" s="196"/>
      <c r="AI968" s="196"/>
      <c r="AJ968" s="196"/>
      <c r="AK968" s="196"/>
    </row>
    <row r="969" spans="1:37" ht="11.25" customHeight="1">
      <c r="A969" s="205"/>
      <c r="B969" s="204"/>
      <c r="C969" s="196"/>
      <c r="D969" s="196"/>
      <c r="E969" s="196"/>
      <c r="F969" s="196"/>
      <c r="G969" s="196"/>
      <c r="H969" s="202"/>
      <c r="I969" s="203"/>
      <c r="J969" s="202"/>
      <c r="K969" s="201"/>
      <c r="L969" s="196"/>
      <c r="M969" s="196"/>
      <c r="N969" s="200"/>
      <c r="O969" s="200"/>
      <c r="P969" s="199"/>
      <c r="Q969" s="198"/>
      <c r="R969" s="198"/>
      <c r="S969" s="198"/>
      <c r="T969" s="198"/>
      <c r="U969" s="196"/>
      <c r="V969" s="197"/>
      <c r="W969" s="197"/>
      <c r="X969" s="197"/>
      <c r="Y969" s="196"/>
      <c r="Z969" s="196"/>
      <c r="AA969" s="196"/>
      <c r="AB969" s="196"/>
      <c r="AC969" s="196"/>
      <c r="AD969" s="196"/>
      <c r="AE969" s="196"/>
      <c r="AF969" s="196"/>
      <c r="AG969" s="196"/>
      <c r="AH969" s="196"/>
      <c r="AI969" s="196"/>
      <c r="AJ969" s="196"/>
      <c r="AK969" s="196"/>
    </row>
    <row r="970" spans="1:37" ht="11.25" customHeight="1">
      <c r="A970" s="205"/>
      <c r="B970" s="204"/>
      <c r="C970" s="196"/>
      <c r="D970" s="196"/>
      <c r="E970" s="196"/>
      <c r="F970" s="196"/>
      <c r="G970" s="196"/>
      <c r="H970" s="202"/>
      <c r="I970" s="203"/>
      <c r="J970" s="202"/>
      <c r="K970" s="201"/>
      <c r="L970" s="196"/>
      <c r="M970" s="196"/>
      <c r="N970" s="200"/>
      <c r="O970" s="200"/>
      <c r="P970" s="199"/>
      <c r="Q970" s="198"/>
      <c r="R970" s="198"/>
      <c r="S970" s="198"/>
      <c r="T970" s="198"/>
      <c r="U970" s="196"/>
      <c r="V970" s="197"/>
      <c r="W970" s="197"/>
      <c r="X970" s="197"/>
      <c r="Y970" s="196"/>
      <c r="Z970" s="196"/>
      <c r="AA970" s="196"/>
      <c r="AB970" s="196"/>
      <c r="AC970" s="196"/>
      <c r="AD970" s="196"/>
      <c r="AE970" s="196"/>
      <c r="AF970" s="196"/>
      <c r="AG970" s="196"/>
      <c r="AH970" s="196"/>
      <c r="AI970" s="196"/>
      <c r="AJ970" s="196"/>
      <c r="AK970" s="196"/>
    </row>
    <row r="971" spans="1:37" ht="11.25" customHeight="1">
      <c r="A971" s="205"/>
      <c r="B971" s="204"/>
      <c r="C971" s="196"/>
      <c r="D971" s="196"/>
      <c r="E971" s="196"/>
      <c r="F971" s="196"/>
      <c r="G971" s="196"/>
      <c r="H971" s="202"/>
      <c r="I971" s="203"/>
      <c r="J971" s="202"/>
      <c r="K971" s="201"/>
      <c r="L971" s="196"/>
      <c r="M971" s="196"/>
      <c r="N971" s="200"/>
      <c r="O971" s="200"/>
      <c r="P971" s="199"/>
      <c r="Q971" s="198"/>
      <c r="R971" s="198"/>
      <c r="S971" s="198"/>
      <c r="T971" s="198"/>
      <c r="U971" s="196"/>
      <c r="V971" s="197"/>
      <c r="W971" s="197"/>
      <c r="X971" s="197"/>
      <c r="Y971" s="196"/>
      <c r="Z971" s="196"/>
      <c r="AA971" s="196"/>
      <c r="AB971" s="196"/>
      <c r="AC971" s="196"/>
      <c r="AD971" s="196"/>
      <c r="AE971" s="196"/>
      <c r="AF971" s="196"/>
      <c r="AG971" s="196"/>
      <c r="AH971" s="196"/>
      <c r="AI971" s="196"/>
      <c r="AJ971" s="196"/>
      <c r="AK971" s="196"/>
    </row>
    <row r="972" spans="1:37" ht="11.25" customHeight="1">
      <c r="A972" s="205"/>
      <c r="B972" s="204"/>
      <c r="C972" s="196"/>
      <c r="D972" s="196"/>
      <c r="E972" s="196"/>
      <c r="F972" s="196"/>
      <c r="G972" s="196"/>
      <c r="H972" s="202"/>
      <c r="I972" s="203"/>
      <c r="J972" s="202"/>
      <c r="K972" s="201"/>
      <c r="L972" s="196"/>
      <c r="M972" s="196"/>
      <c r="N972" s="200"/>
      <c r="O972" s="200"/>
      <c r="P972" s="199"/>
      <c r="Q972" s="198"/>
      <c r="R972" s="198"/>
      <c r="S972" s="198"/>
      <c r="T972" s="198"/>
      <c r="U972" s="196"/>
      <c r="V972" s="197"/>
      <c r="W972" s="197"/>
      <c r="X972" s="197"/>
      <c r="Y972" s="196"/>
      <c r="Z972" s="196"/>
      <c r="AA972" s="196"/>
      <c r="AB972" s="196"/>
      <c r="AC972" s="196"/>
      <c r="AD972" s="196"/>
      <c r="AE972" s="196"/>
      <c r="AF972" s="196"/>
      <c r="AG972" s="196"/>
      <c r="AH972" s="196"/>
      <c r="AI972" s="196"/>
      <c r="AJ972" s="196"/>
      <c r="AK972" s="196"/>
    </row>
    <row r="973" spans="1:37" ht="11.25" customHeight="1">
      <c r="A973" s="205"/>
      <c r="B973" s="204"/>
      <c r="C973" s="196"/>
      <c r="D973" s="196"/>
      <c r="E973" s="196"/>
      <c r="F973" s="196"/>
      <c r="G973" s="196"/>
      <c r="H973" s="202"/>
      <c r="I973" s="203"/>
      <c r="J973" s="202"/>
      <c r="K973" s="201"/>
      <c r="L973" s="196"/>
      <c r="M973" s="196"/>
      <c r="N973" s="200"/>
      <c r="O973" s="200"/>
      <c r="P973" s="199"/>
      <c r="Q973" s="198"/>
      <c r="R973" s="198"/>
      <c r="S973" s="198"/>
      <c r="T973" s="198"/>
      <c r="U973" s="196"/>
      <c r="V973" s="197"/>
      <c r="W973" s="197"/>
      <c r="X973" s="197"/>
      <c r="Y973" s="196"/>
      <c r="Z973" s="196"/>
      <c r="AA973" s="196"/>
      <c r="AB973" s="196"/>
      <c r="AC973" s="196"/>
      <c r="AD973" s="196"/>
      <c r="AE973" s="196"/>
      <c r="AF973" s="196"/>
      <c r="AG973" s="196"/>
      <c r="AH973" s="196"/>
      <c r="AI973" s="196"/>
      <c r="AJ973" s="196"/>
      <c r="AK973" s="196"/>
    </row>
    <row r="974" spans="1:37" ht="11.25" customHeight="1">
      <c r="A974" s="205"/>
      <c r="B974" s="204"/>
      <c r="C974" s="196"/>
      <c r="D974" s="196"/>
      <c r="E974" s="196"/>
      <c r="F974" s="196"/>
      <c r="G974" s="196"/>
      <c r="H974" s="202"/>
      <c r="I974" s="203"/>
      <c r="J974" s="202"/>
      <c r="K974" s="201"/>
      <c r="L974" s="196"/>
      <c r="M974" s="196"/>
      <c r="N974" s="200"/>
      <c r="O974" s="200"/>
      <c r="P974" s="199"/>
      <c r="Q974" s="198"/>
      <c r="R974" s="198"/>
      <c r="S974" s="198"/>
      <c r="T974" s="198"/>
      <c r="U974" s="196"/>
      <c r="V974" s="197"/>
      <c r="W974" s="197"/>
      <c r="X974" s="197"/>
      <c r="Y974" s="196"/>
      <c r="Z974" s="196"/>
      <c r="AA974" s="196"/>
      <c r="AB974" s="196"/>
      <c r="AC974" s="196"/>
      <c r="AD974" s="196"/>
      <c r="AE974" s="196"/>
      <c r="AF974" s="196"/>
      <c r="AG974" s="196"/>
      <c r="AH974" s="196"/>
      <c r="AI974" s="196"/>
      <c r="AJ974" s="196"/>
      <c r="AK974" s="196"/>
    </row>
    <row r="975" spans="1:37" ht="11.25" customHeight="1">
      <c r="A975" s="205"/>
      <c r="B975" s="204"/>
      <c r="C975" s="196"/>
      <c r="D975" s="196"/>
      <c r="E975" s="196"/>
      <c r="F975" s="196"/>
      <c r="G975" s="196"/>
      <c r="H975" s="202"/>
      <c r="I975" s="203"/>
      <c r="J975" s="202"/>
      <c r="K975" s="201"/>
      <c r="L975" s="196"/>
      <c r="M975" s="196"/>
      <c r="N975" s="200"/>
      <c r="O975" s="200"/>
      <c r="P975" s="199"/>
      <c r="Q975" s="198"/>
      <c r="R975" s="198"/>
      <c r="S975" s="198"/>
      <c r="T975" s="198"/>
      <c r="U975" s="196"/>
      <c r="V975" s="197"/>
      <c r="W975" s="197"/>
      <c r="X975" s="197"/>
      <c r="Y975" s="196"/>
      <c r="Z975" s="196"/>
      <c r="AA975" s="196"/>
      <c r="AB975" s="196"/>
      <c r="AC975" s="196"/>
      <c r="AD975" s="196"/>
      <c r="AE975" s="196"/>
      <c r="AF975" s="196"/>
      <c r="AG975" s="196"/>
      <c r="AH975" s="196"/>
      <c r="AI975" s="196"/>
      <c r="AJ975" s="196"/>
      <c r="AK975" s="196"/>
    </row>
    <row r="976" spans="1:37" ht="11.25" customHeight="1">
      <c r="A976" s="205"/>
      <c r="B976" s="204"/>
      <c r="C976" s="196"/>
      <c r="D976" s="196"/>
      <c r="E976" s="196"/>
      <c r="F976" s="196"/>
      <c r="G976" s="196"/>
      <c r="H976" s="202"/>
      <c r="I976" s="203"/>
      <c r="J976" s="202"/>
      <c r="K976" s="201"/>
      <c r="L976" s="196"/>
      <c r="M976" s="196"/>
      <c r="N976" s="200"/>
      <c r="O976" s="200"/>
      <c r="P976" s="199"/>
      <c r="Q976" s="198"/>
      <c r="R976" s="198"/>
      <c r="S976" s="198"/>
      <c r="T976" s="198"/>
      <c r="U976" s="196"/>
      <c r="V976" s="197"/>
      <c r="W976" s="197"/>
      <c r="X976" s="197"/>
      <c r="Y976" s="196"/>
      <c r="Z976" s="196"/>
      <c r="AA976" s="196"/>
      <c r="AB976" s="196"/>
      <c r="AC976" s="196"/>
      <c r="AD976" s="196"/>
      <c r="AE976" s="196"/>
      <c r="AF976" s="196"/>
      <c r="AG976" s="196"/>
      <c r="AH976" s="196"/>
      <c r="AI976" s="196"/>
      <c r="AJ976" s="196"/>
      <c r="AK976" s="196"/>
    </row>
    <row r="977" spans="1:37" ht="11.25" customHeight="1">
      <c r="A977" s="205"/>
      <c r="B977" s="204"/>
      <c r="C977" s="196"/>
      <c r="D977" s="196"/>
      <c r="E977" s="196"/>
      <c r="F977" s="196"/>
      <c r="G977" s="196"/>
      <c r="H977" s="202"/>
      <c r="I977" s="203"/>
      <c r="J977" s="202"/>
      <c r="K977" s="201"/>
      <c r="L977" s="196"/>
      <c r="M977" s="196"/>
      <c r="N977" s="200"/>
      <c r="O977" s="200"/>
      <c r="P977" s="199"/>
      <c r="Q977" s="198"/>
      <c r="R977" s="198"/>
      <c r="S977" s="198"/>
      <c r="T977" s="198"/>
      <c r="U977" s="196"/>
      <c r="V977" s="197"/>
      <c r="W977" s="197"/>
      <c r="X977" s="197"/>
      <c r="Y977" s="196"/>
      <c r="Z977" s="196"/>
      <c r="AA977" s="196"/>
      <c r="AB977" s="196"/>
      <c r="AC977" s="196"/>
      <c r="AD977" s="196"/>
      <c r="AE977" s="196"/>
      <c r="AF977" s="196"/>
      <c r="AG977" s="196"/>
      <c r="AH977" s="196"/>
      <c r="AI977" s="196"/>
      <c r="AJ977" s="196"/>
      <c r="AK977" s="196"/>
    </row>
    <row r="978" spans="1:37" ht="11.25" customHeight="1">
      <c r="A978" s="205"/>
      <c r="B978" s="204"/>
      <c r="C978" s="196"/>
      <c r="D978" s="196"/>
      <c r="E978" s="196"/>
      <c r="F978" s="196"/>
      <c r="G978" s="196"/>
      <c r="H978" s="202"/>
      <c r="I978" s="203"/>
      <c r="J978" s="202"/>
      <c r="K978" s="201"/>
      <c r="L978" s="196"/>
      <c r="M978" s="196"/>
      <c r="N978" s="200"/>
      <c r="O978" s="200"/>
      <c r="P978" s="199"/>
      <c r="Q978" s="198"/>
      <c r="R978" s="198"/>
      <c r="S978" s="198"/>
      <c r="T978" s="198"/>
      <c r="U978" s="196"/>
      <c r="V978" s="197"/>
      <c r="W978" s="197"/>
      <c r="X978" s="197"/>
      <c r="Y978" s="196"/>
      <c r="Z978" s="196"/>
      <c r="AA978" s="196"/>
      <c r="AB978" s="196"/>
      <c r="AC978" s="196"/>
      <c r="AD978" s="196"/>
      <c r="AE978" s="196"/>
      <c r="AF978" s="196"/>
      <c r="AG978" s="196"/>
      <c r="AH978" s="196"/>
      <c r="AI978" s="196"/>
      <c r="AJ978" s="196"/>
      <c r="AK978" s="196"/>
    </row>
    <row r="979" spans="1:37" ht="11.25" customHeight="1">
      <c r="A979" s="205"/>
      <c r="B979" s="204"/>
      <c r="C979" s="196"/>
      <c r="D979" s="196"/>
      <c r="E979" s="196"/>
      <c r="F979" s="196"/>
      <c r="G979" s="196"/>
      <c r="H979" s="202"/>
      <c r="I979" s="203"/>
      <c r="J979" s="202"/>
      <c r="K979" s="201"/>
      <c r="L979" s="196"/>
      <c r="M979" s="196"/>
      <c r="N979" s="200"/>
      <c r="O979" s="200"/>
      <c r="P979" s="199"/>
      <c r="Q979" s="198"/>
      <c r="R979" s="198"/>
      <c r="S979" s="198"/>
      <c r="T979" s="198"/>
      <c r="U979" s="196"/>
      <c r="V979" s="197"/>
      <c r="W979" s="197"/>
      <c r="X979" s="197"/>
      <c r="Y979" s="196"/>
      <c r="Z979" s="196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</row>
    <row r="980" spans="1:37" ht="11.25" customHeight="1">
      <c r="A980" s="205"/>
      <c r="B980" s="204"/>
      <c r="C980" s="196"/>
      <c r="D980" s="196"/>
      <c r="E980" s="196"/>
      <c r="F980" s="196"/>
      <c r="G980" s="196"/>
      <c r="H980" s="202"/>
      <c r="I980" s="203"/>
      <c r="J980" s="202"/>
      <c r="K980" s="201"/>
      <c r="L980" s="196"/>
      <c r="M980" s="196"/>
      <c r="N980" s="200"/>
      <c r="O980" s="200"/>
      <c r="P980" s="199"/>
      <c r="Q980" s="198"/>
      <c r="R980" s="198"/>
      <c r="S980" s="198"/>
      <c r="T980" s="198"/>
      <c r="U980" s="196"/>
      <c r="V980" s="197"/>
      <c r="W980" s="197"/>
      <c r="X980" s="197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</row>
    <row r="981" spans="1:37" ht="11.25" customHeight="1">
      <c r="A981" s="205"/>
      <c r="B981" s="204"/>
      <c r="C981" s="196"/>
      <c r="D981" s="196"/>
      <c r="E981" s="196"/>
      <c r="F981" s="196"/>
      <c r="G981" s="196"/>
      <c r="H981" s="202"/>
      <c r="I981" s="203"/>
      <c r="J981" s="202"/>
      <c r="K981" s="201"/>
      <c r="L981" s="196"/>
      <c r="M981" s="196"/>
      <c r="N981" s="200"/>
      <c r="O981" s="200"/>
      <c r="P981" s="199"/>
      <c r="Q981" s="198"/>
      <c r="R981" s="198"/>
      <c r="S981" s="198"/>
      <c r="T981" s="198"/>
      <c r="U981" s="196"/>
      <c r="V981" s="197"/>
      <c r="W981" s="197"/>
      <c r="X981" s="197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</row>
    <row r="982" spans="1:37" ht="11.25" customHeight="1">
      <c r="A982" s="205"/>
      <c r="B982" s="204"/>
      <c r="C982" s="196"/>
      <c r="D982" s="196"/>
      <c r="E982" s="196"/>
      <c r="F982" s="196"/>
      <c r="G982" s="196"/>
      <c r="H982" s="202"/>
      <c r="I982" s="203"/>
      <c r="J982" s="202"/>
      <c r="K982" s="201"/>
      <c r="L982" s="196"/>
      <c r="M982" s="196"/>
      <c r="N982" s="200"/>
      <c r="O982" s="200"/>
      <c r="P982" s="199"/>
      <c r="Q982" s="198"/>
      <c r="R982" s="198"/>
      <c r="S982" s="198"/>
      <c r="T982" s="198"/>
      <c r="U982" s="196"/>
      <c r="V982" s="197"/>
      <c r="W982" s="197"/>
      <c r="X982" s="197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</row>
    <row r="983" spans="1:37" ht="11.25" customHeight="1">
      <c r="A983" s="205"/>
      <c r="B983" s="204"/>
      <c r="C983" s="196"/>
      <c r="D983" s="196"/>
      <c r="E983" s="196"/>
      <c r="F983" s="196"/>
      <c r="G983" s="196"/>
      <c r="H983" s="202"/>
      <c r="I983" s="203"/>
      <c r="J983" s="202"/>
      <c r="K983" s="201"/>
      <c r="L983" s="196"/>
      <c r="M983" s="196"/>
      <c r="N983" s="200"/>
      <c r="O983" s="200"/>
      <c r="P983" s="199"/>
      <c r="Q983" s="198"/>
      <c r="R983" s="198"/>
      <c r="S983" s="198"/>
      <c r="T983" s="198"/>
      <c r="U983" s="196"/>
      <c r="V983" s="197"/>
      <c r="W983" s="197"/>
      <c r="X983" s="197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</row>
    <row r="984" spans="1:37" ht="11.25" customHeight="1">
      <c r="A984" s="205"/>
      <c r="B984" s="204"/>
      <c r="C984" s="196"/>
      <c r="D984" s="196"/>
      <c r="E984" s="196"/>
      <c r="F984" s="196"/>
      <c r="G984" s="196"/>
      <c r="H984" s="202"/>
      <c r="I984" s="203"/>
      <c r="J984" s="202"/>
      <c r="K984" s="201"/>
      <c r="L984" s="196"/>
      <c r="M984" s="196"/>
      <c r="N984" s="200"/>
      <c r="O984" s="200"/>
      <c r="P984" s="199"/>
      <c r="Q984" s="198"/>
      <c r="R984" s="198"/>
      <c r="S984" s="198"/>
      <c r="T984" s="198"/>
      <c r="U984" s="196"/>
      <c r="V984" s="197"/>
      <c r="W984" s="197"/>
      <c r="X984" s="197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</row>
    <row r="985" spans="1:37" ht="11.25" customHeight="1">
      <c r="A985" s="205"/>
      <c r="B985" s="204"/>
      <c r="C985" s="196"/>
      <c r="D985" s="196"/>
      <c r="E985" s="196"/>
      <c r="F985" s="196"/>
      <c r="G985" s="196"/>
      <c r="H985" s="202"/>
      <c r="I985" s="203"/>
      <c r="J985" s="202"/>
      <c r="K985" s="201"/>
      <c r="L985" s="196"/>
      <c r="M985" s="196"/>
      <c r="N985" s="200"/>
      <c r="O985" s="200"/>
      <c r="P985" s="199"/>
      <c r="Q985" s="198"/>
      <c r="R985" s="198"/>
      <c r="S985" s="198"/>
      <c r="T985" s="198"/>
      <c r="U985" s="196"/>
      <c r="V985" s="197"/>
      <c r="W985" s="197"/>
      <c r="X985" s="197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</row>
    <row r="986" spans="1:37" ht="11.25" customHeight="1">
      <c r="A986" s="205"/>
      <c r="B986" s="204"/>
      <c r="C986" s="196"/>
      <c r="D986" s="196"/>
      <c r="E986" s="196"/>
      <c r="F986" s="196"/>
      <c r="G986" s="196"/>
      <c r="H986" s="202"/>
      <c r="I986" s="203"/>
      <c r="J986" s="202"/>
      <c r="K986" s="201"/>
      <c r="L986" s="196"/>
      <c r="M986" s="196"/>
      <c r="N986" s="200"/>
      <c r="O986" s="200"/>
      <c r="P986" s="199"/>
      <c r="Q986" s="198"/>
      <c r="R986" s="198"/>
      <c r="S986" s="198"/>
      <c r="T986" s="198"/>
      <c r="U986" s="196"/>
      <c r="V986" s="197"/>
      <c r="W986" s="197"/>
      <c r="X986" s="197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</row>
    <row r="987" spans="1:37" ht="11.25" customHeight="1">
      <c r="A987" s="205"/>
      <c r="B987" s="204"/>
      <c r="C987" s="196"/>
      <c r="D987" s="196"/>
      <c r="E987" s="196"/>
      <c r="F987" s="196"/>
      <c r="G987" s="196"/>
      <c r="H987" s="202"/>
      <c r="I987" s="203"/>
      <c r="J987" s="202"/>
      <c r="K987" s="201"/>
      <c r="L987" s="196"/>
      <c r="M987" s="196"/>
      <c r="N987" s="200"/>
      <c r="O987" s="200"/>
      <c r="P987" s="199"/>
      <c r="Q987" s="198"/>
      <c r="R987" s="198"/>
      <c r="S987" s="198"/>
      <c r="T987" s="198"/>
      <c r="U987" s="196"/>
      <c r="V987" s="197"/>
      <c r="W987" s="197"/>
      <c r="X987" s="197"/>
      <c r="Y987" s="196"/>
      <c r="Z987" s="196"/>
      <c r="AA987" s="196"/>
      <c r="AB987" s="196"/>
      <c r="AC987" s="196"/>
      <c r="AD987" s="196"/>
      <c r="AE987" s="196"/>
      <c r="AF987" s="196"/>
      <c r="AG987" s="196"/>
      <c r="AH987" s="196"/>
      <c r="AI987" s="196"/>
      <c r="AJ987" s="196"/>
      <c r="AK987" s="196"/>
    </row>
    <row r="988" spans="1:37" ht="11.25" customHeight="1">
      <c r="A988" s="205"/>
      <c r="B988" s="204"/>
      <c r="C988" s="196"/>
      <c r="D988" s="196"/>
      <c r="E988" s="196"/>
      <c r="F988" s="196"/>
      <c r="G988" s="196"/>
      <c r="H988" s="202"/>
      <c r="I988" s="203"/>
      <c r="J988" s="202"/>
      <c r="K988" s="201"/>
      <c r="L988" s="196"/>
      <c r="M988" s="196"/>
      <c r="N988" s="200"/>
      <c r="O988" s="200"/>
      <c r="P988" s="199"/>
      <c r="Q988" s="198"/>
      <c r="R988" s="198"/>
      <c r="S988" s="198"/>
      <c r="T988" s="198"/>
      <c r="U988" s="196"/>
      <c r="V988" s="197"/>
      <c r="W988" s="197"/>
      <c r="X988" s="197"/>
      <c r="Y988" s="196"/>
      <c r="Z988" s="196"/>
      <c r="AA988" s="196"/>
      <c r="AB988" s="196"/>
      <c r="AC988" s="196"/>
      <c r="AD988" s="196"/>
      <c r="AE988" s="196"/>
      <c r="AF988" s="196"/>
      <c r="AG988" s="196"/>
      <c r="AH988" s="196"/>
      <c r="AI988" s="196"/>
      <c r="AJ988" s="196"/>
      <c r="AK988" s="196"/>
    </row>
    <row r="989" spans="1:37" ht="11.25" customHeight="1">
      <c r="A989" s="205"/>
      <c r="B989" s="204"/>
      <c r="C989" s="196"/>
      <c r="D989" s="196"/>
      <c r="E989" s="196"/>
      <c r="F989" s="196"/>
      <c r="G989" s="196"/>
      <c r="H989" s="202"/>
      <c r="I989" s="203"/>
      <c r="J989" s="202"/>
      <c r="K989" s="201"/>
      <c r="L989" s="196"/>
      <c r="M989" s="196"/>
      <c r="N989" s="200"/>
      <c r="O989" s="200"/>
      <c r="P989" s="199"/>
      <c r="Q989" s="198"/>
      <c r="R989" s="198"/>
      <c r="S989" s="198"/>
      <c r="T989" s="198"/>
      <c r="U989" s="196"/>
      <c r="V989" s="197"/>
      <c r="W989" s="197"/>
      <c r="X989" s="197"/>
      <c r="Y989" s="196"/>
      <c r="Z989" s="196"/>
      <c r="AA989" s="196"/>
      <c r="AB989" s="196"/>
      <c r="AC989" s="196"/>
      <c r="AD989" s="196"/>
      <c r="AE989" s="196"/>
      <c r="AF989" s="196"/>
      <c r="AG989" s="196"/>
      <c r="AH989" s="196"/>
      <c r="AI989" s="196"/>
      <c r="AJ989" s="196"/>
      <c r="AK989" s="196"/>
    </row>
    <row r="990" spans="1:37" ht="11.25" customHeight="1">
      <c r="A990" s="205"/>
      <c r="B990" s="204"/>
      <c r="C990" s="196"/>
      <c r="D990" s="196"/>
      <c r="E990" s="196"/>
      <c r="F990" s="196"/>
      <c r="G990" s="196"/>
      <c r="H990" s="202"/>
      <c r="I990" s="203"/>
      <c r="J990" s="202"/>
      <c r="K990" s="201"/>
      <c r="L990" s="196"/>
      <c r="M990" s="196"/>
      <c r="N990" s="200"/>
      <c r="O990" s="200"/>
      <c r="P990" s="199"/>
      <c r="Q990" s="198"/>
      <c r="R990" s="198"/>
      <c r="S990" s="198"/>
      <c r="T990" s="198"/>
      <c r="U990" s="196"/>
      <c r="V990" s="197"/>
      <c r="W990" s="197"/>
      <c r="X990" s="197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196"/>
      <c r="AK990" s="196"/>
    </row>
    <row r="991" spans="1:37" ht="11.25" customHeight="1">
      <c r="A991" s="205"/>
      <c r="B991" s="204"/>
      <c r="C991" s="196"/>
      <c r="D991" s="196"/>
      <c r="E991" s="196"/>
      <c r="F991" s="196"/>
      <c r="G991" s="196"/>
      <c r="H991" s="202"/>
      <c r="I991" s="203"/>
      <c r="J991" s="202"/>
      <c r="K991" s="201"/>
      <c r="L991" s="196"/>
      <c r="M991" s="196"/>
      <c r="N991" s="200"/>
      <c r="O991" s="200"/>
      <c r="P991" s="199"/>
      <c r="Q991" s="198"/>
      <c r="R991" s="198"/>
      <c r="S991" s="198"/>
      <c r="T991" s="198"/>
      <c r="U991" s="196"/>
      <c r="V991" s="197"/>
      <c r="W991" s="197"/>
      <c r="X991" s="197"/>
      <c r="Y991" s="196"/>
      <c r="Z991" s="196"/>
      <c r="AA991" s="196"/>
      <c r="AB991" s="196"/>
      <c r="AC991" s="196"/>
      <c r="AD991" s="196"/>
      <c r="AE991" s="196"/>
      <c r="AF991" s="196"/>
      <c r="AG991" s="196"/>
      <c r="AH991" s="196"/>
      <c r="AI991" s="196"/>
      <c r="AJ991" s="196"/>
      <c r="AK991" s="196"/>
    </row>
    <row r="992" spans="1:37" ht="11.25" customHeight="1">
      <c r="A992" s="205"/>
      <c r="B992" s="204"/>
      <c r="C992" s="196"/>
      <c r="D992" s="196"/>
      <c r="E992" s="196"/>
      <c r="F992" s="196"/>
      <c r="G992" s="196"/>
      <c r="H992" s="202"/>
      <c r="I992" s="203"/>
      <c r="J992" s="202"/>
      <c r="K992" s="201"/>
      <c r="L992" s="196"/>
      <c r="M992" s="196"/>
      <c r="N992" s="200"/>
      <c r="O992" s="200"/>
      <c r="P992" s="199"/>
      <c r="Q992" s="198"/>
      <c r="R992" s="198"/>
      <c r="S992" s="198"/>
      <c r="T992" s="198"/>
      <c r="U992" s="196"/>
      <c r="V992" s="197"/>
      <c r="W992" s="197"/>
      <c r="X992" s="197"/>
      <c r="Y992" s="196"/>
      <c r="Z992" s="196"/>
      <c r="AA992" s="196"/>
      <c r="AB992" s="196"/>
      <c r="AC992" s="196"/>
      <c r="AD992" s="196"/>
      <c r="AE992" s="196"/>
      <c r="AF992" s="196"/>
      <c r="AG992" s="196"/>
      <c r="AH992" s="196"/>
      <c r="AI992" s="196"/>
      <c r="AJ992" s="196"/>
      <c r="AK992" s="196"/>
    </row>
    <row r="993" spans="1:37" ht="11.25" customHeight="1">
      <c r="A993" s="205"/>
      <c r="B993" s="204"/>
      <c r="C993" s="196"/>
      <c r="D993" s="196"/>
      <c r="E993" s="196"/>
      <c r="F993" s="196"/>
      <c r="G993" s="196"/>
      <c r="H993" s="202"/>
      <c r="I993" s="203"/>
      <c r="J993" s="202"/>
      <c r="K993" s="201"/>
      <c r="L993" s="196"/>
      <c r="M993" s="196"/>
      <c r="N993" s="200"/>
      <c r="O993" s="200"/>
      <c r="P993" s="199"/>
      <c r="Q993" s="198"/>
      <c r="R993" s="198"/>
      <c r="S993" s="198"/>
      <c r="T993" s="198"/>
      <c r="U993" s="196"/>
      <c r="V993" s="197"/>
      <c r="W993" s="197"/>
      <c r="X993" s="197"/>
      <c r="Y993" s="196"/>
      <c r="Z993" s="196"/>
      <c r="AA993" s="196"/>
      <c r="AB993" s="196"/>
      <c r="AC993" s="196"/>
      <c r="AD993" s="196"/>
      <c r="AE993" s="196"/>
      <c r="AF993" s="196"/>
      <c r="AG993" s="196"/>
      <c r="AH993" s="196"/>
      <c r="AI993" s="196"/>
      <c r="AJ993" s="196"/>
      <c r="AK993" s="196"/>
    </row>
    <row r="994" spans="1:37" ht="11.25" customHeight="1">
      <c r="A994" s="205"/>
      <c r="B994" s="204"/>
      <c r="C994" s="196"/>
      <c r="D994" s="196"/>
      <c r="E994" s="196"/>
      <c r="F994" s="196"/>
      <c r="G994" s="196"/>
      <c r="H994" s="202"/>
      <c r="I994" s="203"/>
      <c r="J994" s="202"/>
      <c r="K994" s="201"/>
      <c r="L994" s="196"/>
      <c r="M994" s="196"/>
      <c r="N994" s="200"/>
      <c r="O994" s="200"/>
      <c r="P994" s="199"/>
      <c r="Q994" s="198"/>
      <c r="R994" s="198"/>
      <c r="S994" s="198"/>
      <c r="T994" s="198"/>
      <c r="U994" s="196"/>
      <c r="V994" s="197"/>
      <c r="W994" s="197"/>
      <c r="X994" s="197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196"/>
      <c r="AK994" s="196"/>
    </row>
    <row r="995" spans="1:37" ht="11.25" customHeight="1">
      <c r="A995" s="205"/>
      <c r="B995" s="204"/>
      <c r="C995" s="196"/>
      <c r="D995" s="196"/>
      <c r="E995" s="196"/>
      <c r="F995" s="196"/>
      <c r="G995" s="196"/>
      <c r="H995" s="202"/>
      <c r="I995" s="203"/>
      <c r="J995" s="202"/>
      <c r="K995" s="201"/>
      <c r="L995" s="196"/>
      <c r="M995" s="196"/>
      <c r="N995" s="200"/>
      <c r="O995" s="200"/>
      <c r="P995" s="199"/>
      <c r="Q995" s="198"/>
      <c r="R995" s="198"/>
      <c r="S995" s="198"/>
      <c r="T995" s="198"/>
      <c r="U995" s="196"/>
      <c r="V995" s="197"/>
      <c r="W995" s="197"/>
      <c r="X995" s="197"/>
      <c r="Y995" s="196"/>
      <c r="Z995" s="196"/>
      <c r="AA995" s="196"/>
      <c r="AB995" s="196"/>
      <c r="AC995" s="196"/>
      <c r="AD995" s="196"/>
      <c r="AE995" s="196"/>
      <c r="AF995" s="196"/>
      <c r="AG995" s="196"/>
      <c r="AH995" s="196"/>
      <c r="AI995" s="196"/>
      <c r="AJ995" s="196"/>
      <c r="AK995" s="196"/>
    </row>
    <row r="996" spans="1:37" ht="11.25" customHeight="1">
      <c r="A996" s="205"/>
      <c r="B996" s="204"/>
      <c r="C996" s="196"/>
      <c r="D996" s="196"/>
      <c r="E996" s="196"/>
      <c r="F996" s="196"/>
      <c r="G996" s="196"/>
      <c r="H996" s="202"/>
      <c r="I996" s="203"/>
      <c r="J996" s="202"/>
      <c r="K996" s="201"/>
      <c r="L996" s="196"/>
      <c r="M996" s="196"/>
      <c r="N996" s="200"/>
      <c r="O996" s="200"/>
      <c r="P996" s="199"/>
      <c r="Q996" s="198"/>
      <c r="R996" s="198"/>
      <c r="S996" s="198"/>
      <c r="T996" s="198"/>
      <c r="U996" s="196"/>
      <c r="V996" s="197"/>
      <c r="W996" s="197"/>
      <c r="X996" s="197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196"/>
      <c r="AK996" s="196"/>
    </row>
    <row r="997" spans="1:37" ht="11.25" customHeight="1">
      <c r="A997" s="205"/>
      <c r="B997" s="204"/>
      <c r="C997" s="196"/>
      <c r="D997" s="196"/>
      <c r="E997" s="196"/>
      <c r="F997" s="196"/>
      <c r="G997" s="196"/>
      <c r="H997" s="202"/>
      <c r="I997" s="203"/>
      <c r="J997" s="202"/>
      <c r="K997" s="201"/>
      <c r="L997" s="196"/>
      <c r="M997" s="196"/>
      <c r="N997" s="200"/>
      <c r="O997" s="200"/>
      <c r="P997" s="199"/>
      <c r="Q997" s="198"/>
      <c r="R997" s="198"/>
      <c r="S997" s="198"/>
      <c r="T997" s="198"/>
      <c r="U997" s="196"/>
      <c r="V997" s="197"/>
      <c r="W997" s="197"/>
      <c r="X997" s="197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</row>
    <row r="998" spans="1:37" ht="11.25" customHeight="1">
      <c r="A998" s="205"/>
      <c r="B998" s="204"/>
      <c r="C998" s="196"/>
      <c r="D998" s="196"/>
      <c r="E998" s="196"/>
      <c r="F998" s="196"/>
      <c r="G998" s="196"/>
      <c r="H998" s="202"/>
      <c r="I998" s="203"/>
      <c r="J998" s="202"/>
      <c r="K998" s="201"/>
      <c r="L998" s="196"/>
      <c r="M998" s="196"/>
      <c r="N998" s="200"/>
      <c r="O998" s="200"/>
      <c r="P998" s="199"/>
      <c r="Q998" s="198"/>
      <c r="R998" s="198"/>
      <c r="S998" s="198"/>
      <c r="T998" s="198"/>
      <c r="U998" s="196"/>
      <c r="V998" s="197"/>
      <c r="W998" s="197"/>
      <c r="X998" s="197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</row>
    <row r="999" spans="1:37" ht="11.25" customHeight="1">
      <c r="A999" s="205"/>
      <c r="B999" s="204"/>
      <c r="C999" s="196"/>
      <c r="D999" s="196"/>
      <c r="E999" s="196"/>
      <c r="F999" s="196"/>
      <c r="G999" s="196"/>
      <c r="H999" s="202"/>
      <c r="I999" s="203"/>
      <c r="J999" s="202"/>
      <c r="K999" s="201"/>
      <c r="L999" s="196"/>
      <c r="M999" s="196"/>
      <c r="N999" s="200"/>
      <c r="O999" s="200"/>
      <c r="P999" s="199"/>
      <c r="Q999" s="198"/>
      <c r="R999" s="198"/>
      <c r="S999" s="198"/>
      <c r="T999" s="198"/>
      <c r="U999" s="196"/>
      <c r="V999" s="197"/>
      <c r="W999" s="197"/>
      <c r="X999" s="197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</row>
    <row r="1000" spans="1:37" ht="11.25" customHeight="1">
      <c r="A1000" s="205"/>
      <c r="B1000" s="204"/>
      <c r="C1000" s="196"/>
      <c r="D1000" s="196"/>
      <c r="E1000" s="196"/>
      <c r="F1000" s="196"/>
      <c r="G1000" s="196"/>
      <c r="H1000" s="202"/>
      <c r="I1000" s="203"/>
      <c r="J1000" s="202"/>
      <c r="K1000" s="201"/>
      <c r="L1000" s="196"/>
      <c r="M1000" s="196"/>
      <c r="N1000" s="200"/>
      <c r="O1000" s="200"/>
      <c r="P1000" s="199"/>
      <c r="Q1000" s="198"/>
      <c r="R1000" s="198"/>
      <c r="S1000" s="198"/>
      <c r="T1000" s="198"/>
      <c r="U1000" s="196"/>
      <c r="V1000" s="197"/>
      <c r="W1000" s="197"/>
      <c r="X1000" s="197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</row>
  </sheetData>
  <sheetProtection/>
  <mergeCells count="29">
    <mergeCell ref="A1:U1"/>
    <mergeCell ref="A2:U2"/>
    <mergeCell ref="R3:U3"/>
    <mergeCell ref="A4:A5"/>
    <mergeCell ref="B4:B5"/>
    <mergeCell ref="C4:C5"/>
    <mergeCell ref="B23:B32"/>
    <mergeCell ref="H4:J4"/>
    <mergeCell ref="K4:M4"/>
    <mergeCell ref="N4:P4"/>
    <mergeCell ref="Q4:U4"/>
    <mergeCell ref="D4:D5"/>
    <mergeCell ref="E4:E5"/>
    <mergeCell ref="F4:G4"/>
    <mergeCell ref="B7:B18"/>
    <mergeCell ref="B19:B22"/>
    <mergeCell ref="B118:B124"/>
    <mergeCell ref="A125:C125"/>
    <mergeCell ref="L129:M129"/>
    <mergeCell ref="F130:J130"/>
    <mergeCell ref="B46:B57"/>
    <mergeCell ref="B58:B67"/>
    <mergeCell ref="B68:B83"/>
    <mergeCell ref="B84:B92"/>
    <mergeCell ref="B93:B96"/>
    <mergeCell ref="B97:B106"/>
    <mergeCell ref="B107:B117"/>
    <mergeCell ref="B33:B37"/>
    <mergeCell ref="B38:B45"/>
  </mergeCells>
  <printOptions/>
  <pageMargins left="0.7" right="0.7" top="0.75" bottom="0.75" header="0" footer="0"/>
  <pageSetup horizontalDpi="600" verticalDpi="600" orientation="landscape" paperSize="9" scale="60" r:id="rId1"/>
  <headerFooter>
    <oddFooter>&amp;L&amp;F&amp;R&amp;P &amp;A</oddFooter>
  </headerFooter>
  <rowBreaks count="2" manualBreakCount="2">
    <brk id="45" max="20" man="1"/>
    <brk id="9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</dc:creator>
  <cp:keywords/>
  <dc:description/>
  <cp:lastModifiedBy>ICDS</cp:lastModifiedBy>
  <dcterms:created xsi:type="dcterms:W3CDTF">2022-04-08T04:31:50Z</dcterms:created>
  <dcterms:modified xsi:type="dcterms:W3CDTF">2022-04-08T05:41:59Z</dcterms:modified>
  <cp:category/>
  <cp:version/>
  <cp:contentType/>
  <cp:contentStatus/>
</cp:coreProperties>
</file>